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/>
  <xr:revisionPtr revIDLastSave="0" documentId="13_ncr:1_{B92CA92F-5D76-46EA-B0B1-EA45A2056329}" xr6:coauthVersionLast="44" xr6:coauthVersionMax="44" xr10:uidLastSave="{00000000-0000-0000-0000-000000000000}"/>
  <bookViews>
    <workbookView xWindow="-108" yWindow="-108" windowWidth="23256" windowHeight="12720" activeTab="3" xr2:uid="{00000000-000D-0000-FFFF-FFFF00000000}"/>
  </bookViews>
  <sheets>
    <sheet name="Muestra" sheetId="1" r:id="rId1"/>
    <sheet name="Tabla de contenidos" sheetId="2" r:id="rId2"/>
    <sheet name="Hoja de Control del análisis" sheetId="3" r:id="rId3"/>
    <sheet name="Tabla dinámica" sheetId="4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4" l="1"/>
  <c r="E5" i="1" l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F39" i="1" l="1"/>
  <c r="F34" i="1" l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5" i="1"/>
  <c r="F6" i="1"/>
  <c r="E35" i="1"/>
  <c r="D34" i="1"/>
  <c r="D33" i="1"/>
  <c r="D32" i="1"/>
  <c r="D31" i="1"/>
  <c r="D30" i="1"/>
  <c r="F35" i="1" l="1"/>
  <c r="D29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3" i="1"/>
  <c r="D14" i="1"/>
  <c r="D12" i="1"/>
  <c r="D11" i="1"/>
  <c r="D10" i="1"/>
  <c r="D9" i="1"/>
  <c r="D8" i="1"/>
  <c r="D7" i="1"/>
  <c r="D6" i="1"/>
  <c r="D5" i="1"/>
  <c r="C35" i="1"/>
  <c r="D35" i="1" l="1"/>
</calcChain>
</file>

<file path=xl/sharedStrings.xml><?xml version="1.0" encoding="utf-8"?>
<sst xmlns="http://schemas.openxmlformats.org/spreadsheetml/2006/main" count="1750" uniqueCount="516">
  <si>
    <t>YOUTUBERS</t>
  </si>
  <si>
    <t>VIDEOS</t>
  </si>
  <si>
    <t>RubiusOMG</t>
  </si>
  <si>
    <t>Vegeta777</t>
  </si>
  <si>
    <t>TheWillyrex</t>
  </si>
  <si>
    <t>Willyrex</t>
  </si>
  <si>
    <t>TheGrefg</t>
  </si>
  <si>
    <t>Danirep</t>
  </si>
  <si>
    <t>LuzuGames</t>
  </si>
  <si>
    <t>Alexby11</t>
  </si>
  <si>
    <t>StaxXCraft</t>
  </si>
  <si>
    <t>ElChurches</t>
  </si>
  <si>
    <t>ElTrollino</t>
  </si>
  <si>
    <t>LolitoFDEZ</t>
  </si>
  <si>
    <t>StaxX</t>
  </si>
  <si>
    <t>DjMariio</t>
  </si>
  <si>
    <t>ManuCraft</t>
  </si>
  <si>
    <t>Alvaro845</t>
  </si>
  <si>
    <t>AlphaSniper97</t>
  </si>
  <si>
    <t>Bersgamer</t>
  </si>
  <si>
    <t>Ampeterby7</t>
  </si>
  <si>
    <t>RobertPG</t>
  </si>
  <si>
    <t>WhiteZunder</t>
  </si>
  <si>
    <t>DanirepHappy</t>
  </si>
  <si>
    <t>Agustin51</t>
  </si>
  <si>
    <t>WithZack</t>
  </si>
  <si>
    <t>Rovi23</t>
  </si>
  <si>
    <t>Folagor</t>
  </si>
  <si>
    <t>xFarganxYT</t>
  </si>
  <si>
    <t>Massi</t>
  </si>
  <si>
    <t>Nexxuz</t>
  </si>
  <si>
    <t>MikeCrack</t>
  </si>
  <si>
    <t>TOTAL</t>
  </si>
  <si>
    <t>En base al top 100 de Youtubers españoles por número de suscriptores según socialblade.com</t>
  </si>
  <si>
    <t>estos son los dedicados a videojuegos así como el total de videos subidos</t>
  </si>
  <si>
    <t>Muestreo Aleat. Simple</t>
  </si>
  <si>
    <t>Error</t>
  </si>
  <si>
    <t>NC</t>
  </si>
  <si>
    <r>
      <rPr>
        <sz val="11"/>
        <color theme="1"/>
        <rFont val="Calibri"/>
        <family val="2"/>
      </rPr>
      <t>±</t>
    </r>
    <r>
      <rPr>
        <sz val="11"/>
        <color theme="1"/>
        <rFont val="Calibri"/>
        <family val="2"/>
        <scheme val="minor"/>
      </rPr>
      <t>5</t>
    </r>
  </si>
  <si>
    <t>Muestreo Aleat. Prop.</t>
  </si>
  <si>
    <t>Muestra</t>
  </si>
  <si>
    <t>FICHA DE ANÁLISIS</t>
  </si>
  <si>
    <t>Youtuber</t>
  </si>
  <si>
    <t>Fecha</t>
  </si>
  <si>
    <t>Categoría</t>
  </si>
  <si>
    <t xml:space="preserve">Visualizaciones </t>
  </si>
  <si>
    <t>Interacciones</t>
  </si>
  <si>
    <t>Popularidad</t>
  </si>
  <si>
    <t>nº de Visualizaciones</t>
  </si>
  <si>
    <t>nº de comentarios</t>
  </si>
  <si>
    <t>nº de likes</t>
  </si>
  <si>
    <t>DD-MM-AA</t>
  </si>
  <si>
    <t>Código Video</t>
  </si>
  <si>
    <t>XX</t>
  </si>
  <si>
    <t>X</t>
  </si>
  <si>
    <t>(Letra para el youtuber y número para normalizar</t>
  </si>
  <si>
    <t xml:space="preserve"> los videos analizados de cada youtuber)</t>
  </si>
  <si>
    <t>XXXXXXXXXXXXXXX</t>
  </si>
  <si>
    <t>(Nombre del videojuego si es muy conocido u "otros")</t>
  </si>
  <si>
    <t>Videos en los últimos 3 años (del 1-6-16 al 4-6-19)</t>
  </si>
  <si>
    <t>Ud. Análisis</t>
  </si>
  <si>
    <t>Luzugames</t>
  </si>
  <si>
    <t>StaxXcraft</t>
  </si>
  <si>
    <t>GTA V</t>
  </si>
  <si>
    <t>Red dead redemption 2</t>
  </si>
  <si>
    <t>Entretenimiento</t>
  </si>
  <si>
    <t>Red Dead Memention 2</t>
  </si>
  <si>
    <t>Escapa del ayuwoki</t>
  </si>
  <si>
    <t>Otro</t>
  </si>
  <si>
    <t>Un día con mohammed | GTA V Roleplay</t>
  </si>
  <si>
    <t>Reaccionando a mis memes by Rubius</t>
  </si>
  <si>
    <t>Fortnite</t>
  </si>
  <si>
    <t>FORTNITE x RUBIUS | $3.000.000 SI COMPLETAS MI MAPA</t>
  </si>
  <si>
    <t>MI PRIMERA VICTORIA MAGISTRAL EN FORTNITE</t>
  </si>
  <si>
    <t>EMILY HA VUELTO... | Emily Wants To Play 2</t>
  </si>
  <si>
    <t>QUIEN ES MAS PROPENSO A...</t>
  </si>
  <si>
    <t>SUPERVIVENCIA DE ZOMBIES RETRASADOS | TABZ</t>
  </si>
  <si>
    <t>PREGUNTAS Y RESPUESTAS Y RETOS ESTUPIDOS #4</t>
  </si>
  <si>
    <t>TE PUEDES SUICIDAR EN REALIDAD VIRTUAL? (HTC Vive)</t>
  </si>
  <si>
    <t>EL JUEGO DEL FURBY DIABOLICO | Tattletail</t>
  </si>
  <si>
    <t>VUELVE LA LOCURA | Outlast 2 Demo</t>
  </si>
  <si>
    <t>POR QUE ERES TAN CRUEL | Super Mario Maker Challenge #2</t>
  </si>
  <si>
    <t>NUEVO *PARCHIS TROLL* (FORTNITE MINIJUEGOS)</t>
  </si>
  <si>
    <t>ESPECIAL SAN VALENTIN EN PLANETA VEGETTA - ( MI BODA ) #68</t>
  </si>
  <si>
    <t>Minecraft</t>
  </si>
  <si>
    <t>PLANETA VEGETTA - LA FORMA MAS RAPIDA DE VIAJAR #23</t>
  </si>
  <si>
    <t>ENTRAMOS A LA CUEVA DEL VOLCAN *MUY PELIGROSA* - ARK SURVIVARK #29</t>
  </si>
  <si>
    <t>FARGAN SE ENFADA Y ME MATA GTA V</t>
  </si>
  <si>
    <t>FORTNITE - * NUEVO PARACAIDAS LEGENDARIO * + SKINS!</t>
  </si>
  <si>
    <t>🔴 *NUEVA* SUPER SKIN LEGENDARIA! - FORTNITE</t>
  </si>
  <si>
    <t>#MUNDOWIGETTA - MADRE DE DRAGONES!!!!! #57</t>
  </si>
  <si>
    <t>SUPER ACTUALIZACION - LOCOS LUCKY ISLAND!</t>
  </si>
  <si>
    <t>🔴 DIRECTO SIMS 4 - LA AVENTURA DE POCHINKARDO</t>
  </si>
  <si>
    <t>#KARMALAND3 - LIBRO MORTAL DE OCULTISMO! #38</t>
  </si>
  <si>
    <t>RAINBOW SIX - COMPAÑEROS CRACKS!</t>
  </si>
  <si>
    <t>PARKOUR CON CHANCLAS EN GTA V!</t>
  </si>
  <si>
    <t>PLANETA VEGETTA - DIA CON MIS HIJOS #73</t>
  </si>
  <si>
    <t>HEARTHSTONE: Golpe En Dalaran "CAZADOR SALVADOR!!" Capítulo 2</t>
  </si>
  <si>
    <t>TENGO UN DRAGÓN DE VERDAD! PALADINS</t>
  </si>
  <si>
    <t>HUIDA de CARCEL de MAXIMA SEGURIDAD!</t>
  </si>
  <si>
    <t>FINAL! Out Of The BOX</t>
  </si>
  <si>
    <t>EL MAPA MÁS TROLL DE TODOS!</t>
  </si>
  <si>
    <t>Golf it</t>
  </si>
  <si>
    <t>CABEZONES! VEGETTA VS FARGAN VS WILLY</t>
  </si>
  <si>
    <t>#MUNDOWIGETTA2 PECES QUE VUELAN!! #9</t>
  </si>
  <si>
    <t>NUEVAS ESPECIES LLEGÁN AL ZOO!! Zoo Tycoon #2</t>
  </si>
  <si>
    <t>ADIVINA EL DIBUJO!! c/ Fargan y Vegetta</t>
  </si>
  <si>
    <t>SALE LEGENDARIA!! TODOS LOS COFRES GRATIS! CLASH ROYALE!!</t>
  </si>
  <si>
    <t>Clash Royale</t>
  </si>
  <si>
    <t>CLASH ROYALE | COPIAMOS EL MAZO DE NUESTRO COMPAÑERO!!</t>
  </si>
  <si>
    <t>SUPER BALLESTA CLASH ROYALE | Lucky Blocks - Desafío de la Suerte Especial - #220</t>
  </si>
  <si>
    <t>MAZO de GOLEM para SUBIR COPAS FACIL!! CLASH ROYALE!</t>
  </si>
  <si>
    <t>JEFE ATRAPADO!! | #APOCALIPSISMINECRAFT5 | EPISODIO 45 | WILLYREX Y VEGETTA</t>
  </si>
  <si>
    <t>*NUEVA* TRAMPA de DARDOS VENENOSOS llegará a FORTNITE</t>
  </si>
  <si>
    <t>**NUEVO** COFRE LEGENDARIO SECRETO - FORTNITE</t>
  </si>
  <si>
    <t>JUGANDO CON *NUEVA* ESCOPETA LEGENDARIA! FORTNITE: Battle Royale</t>
  </si>
  <si>
    <t>LA NUEVA “SCAR” de FORTNITE: Battle Royale (Filtrado)</t>
  </si>
  <si>
    <t>MI NO-SCOPE MÁS LEJANO y GANO! FORTNITE: Battle Royale</t>
  </si>
  <si>
    <t>✔️ NUEVO MEJOR SNIPER!? Fortnite: Battle Royale</t>
  </si>
  <si>
    <t>EL PRIMERO DEL AÑO...</t>
  </si>
  <si>
    <t>50 vs 50 *NUEVO* MODO de JUEGO FORTNITE: Battle Royale</t>
  </si>
  <si>
    <t>ME LLAMAN EL TAXISTA!! FRIDAY 13th: THE GAME</t>
  </si>
  <si>
    <t>ACTUALIZACIÓN! NUEVAS ARMAS! | SWORD WITH SAUCE</t>
  </si>
  <si>
    <t>LA CASA OCULTA DE FRANKLIN!! Misterios de GTA V #257 GTA 5 Gameplay</t>
  </si>
  <si>
    <t>ARK: CONOZCO A MI VECINO!! #11 Temporada 4 | ARK: Scorched Earth</t>
  </si>
  <si>
    <t>Ark</t>
  </si>
  <si>
    <t>GTA V ONLINE | NO NOS MOVERAN!! #211 - GTA 5 Gameplay</t>
  </si>
  <si>
    <t>GTA V ONLINE | NUEVA ACTUALIZACIÓN!! BATALLA AÉREA!! #210 - GTA 5 Gameplay</t>
  </si>
  <si>
    <t>MI REACCIÓN al MEJOR EVENTO DE FORTNITE - TheGrefg</t>
  </si>
  <si>
    <t>EL JUGADOR CON MÁS SUERTE DE FORTNITE...</t>
  </si>
  <si>
    <t>EL RETO DE LAS PUNTUACIONES DE FORTNITE - TheGrefg</t>
  </si>
  <si>
    <t>MI MALDICIÓN EN FORTNITE "ESPECIAL 8 MILLONES" - TheGrefg</t>
  </si>
  <si>
    <t>TORNEO DE FORTNITE CON 100 YOUTUBERS #YTBattleRoyale *EPIC VLOG*</t>
  </si>
  <si>
    <t>MI PRIMERA VICTORIA de FORTNITE en MOVIL! - TheGrefg</t>
  </si>
  <si>
    <t>MI PRIMERA PARTIDA en el NUEVO MAPA de Fortnite: Battle Royale! - TheGrefg</t>
  </si>
  <si>
    <t>ADIVINA EL FINAL INESPERADO CHALLENGE (¡MUY DIFICIL!)</t>
  </si>
  <si>
    <t>YA HA SALIDO EL 5º DLC "ZOMBIES CHRONICLES"!!! - TheGrefg</t>
  </si>
  <si>
    <t>Call of Duty</t>
  </si>
  <si>
    <t>REACCIONANDO A MI MEJOR MEME - TheGrefg</t>
  </si>
  <si>
    <t>ESTO ES UNA INJUSTICIA</t>
  </si>
  <si>
    <t>¿¡ EL VÍDEO MÁS TRISTE de Clash Royale !?</t>
  </si>
  <si>
    <t>🔥 BLACK OPS 3 IS BACK 🔥</t>
  </si>
  <si>
    <t>LA PARTIDA MÁS DIVERTIDA DE MI VIDA</t>
  </si>
  <si>
    <t>+9999 POLICIAS vs CAMIÓN en GTA 5 ONLINE</t>
  </si>
  <si>
    <t>MI NUEVO COCHE MODIFICADO!</t>
  </si>
  <si>
    <t>MINIJUEGO! FREECRAWLER vs COCHE RAMPA! - GTA 5 ONLINE</t>
  </si>
  <si>
    <t>UN MONSTRUO! QUE MIEDO!! - CARRERA GTA V ONLINE - GTA 5 ONLINE</t>
  </si>
  <si>
    <t>MINIJUEGO! APARCAMIENTO IMPOSIBLE! - GTA V ONLINE - GTA 5 ONLINE</t>
  </si>
  <si>
    <t>99% IMPOSIBLE!! SOY UN PRO!! - CARRERA GTA V ONLINE - GTA 5 ONLINE</t>
  </si>
  <si>
    <t>EL SUSCRIPTOR TRAMPOSO!!! - CARRERA GTA V ONLINE - GTA 5 ONLINE</t>
  </si>
  <si>
    <t>LA CARRERA MAS RARA DE GTA V ONLINE!</t>
  </si>
  <si>
    <t>NUEVO COCHE! GROTTI VISIONE!! - GTA V ONLINE - Smuggler's Run DLC</t>
  </si>
  <si>
    <t>99% IMPOSIBLE CON FINAL TROLL??! - CARRERA GTA V ONLINE - GTA 5 ONLINE</t>
  </si>
  <si>
    <t>99% IMPOSIBLE!! NO ME QUIERO MOJAR!! - CARRERA GTA V ONLINE - GTA 5 ONLINE</t>
  </si>
  <si>
    <t>PUBG</t>
  </si>
  <si>
    <t>PARKOUR EXTREMO! EL GRAN SALTO!! - GTA V ONLINE</t>
  </si>
  <si>
    <t>GAME BOY GTA V ONLINE</t>
  </si>
  <si>
    <t>SI FRENAS EXPLOTAS! A LA PISCINA!! - GTA V ONLINE</t>
  </si>
  <si>
    <t>SE ESTAN MOVIENDO! Fortnite Battle Royale - Luzu</t>
  </si>
  <si>
    <t>LA CUEVA SECRETA DEL YETI! Fortnite Battle Royale - Luzu</t>
  </si>
  <si>
    <t>TODOPODEROSO! NUEVA SKIN "POLE" - Luzu</t>
  </si>
  <si>
    <t>SNIPER A 240 METROS! Fortnite Battle Royale</t>
  </si>
  <si>
    <t>EL NINJA! FORTNITE: Salvar el Mundo #2</t>
  </si>
  <si>
    <t>EL OTRO PLANO! Stranger Things Game #2</t>
  </si>
  <si>
    <t>PUEDO PREDECIR EL FUTURO! PlayerUnknown's Battlegrounds</t>
  </si>
  <si>
    <t>CRASH 2! Crash Bandicoot N'Sane Trilogy</t>
  </si>
  <si>
    <t>Crash Bandicoot</t>
  </si>
  <si>
    <t>GANAMOS O PERDEMOS? LuzuLandia T3 E3 FINAL - [LuzuGames]</t>
  </si>
  <si>
    <t>RESIDENT EVIL 7 #2 ESTO NO LO PODRE AGUANTAR! - [LuzuGames]</t>
  </si>
  <si>
    <t>RETO DE UNA SOLA VIDA! Rejugando el 2016 - [LuzuGames]</t>
  </si>
  <si>
    <t>Rocket League</t>
  </si>
  <si>
    <t>LAS RUINAS DE UN PLANETA! Lifeless Planet E1 - [LuzuGames]</t>
  </si>
  <si>
    <t>Lifeless Planet</t>
  </si>
  <si>
    <t>EVOLUCIONANDO TODOS MIS POKEMON! Pokemon GO - [LuzuGames]</t>
  </si>
  <si>
    <t>EXPLOSION EN LUZULANDIA! - [LuzuGames]</t>
  </si>
  <si>
    <t>SPOILERS VENGADORES END GAME</t>
  </si>
  <si>
    <t>DISFRUTANDO DE APEX</t>
  </si>
  <si>
    <t>Apex Legends</t>
  </si>
  <si>
    <t>LA VIDA DEL FRANCOTIRADOR EN FORTNITE???</t>
  </si>
  <si>
    <t>USANDO UN PORTAL CON EL COCHE Y 2 VICTORIAS!!!</t>
  </si>
  <si>
    <t>QUEDÉ 3º!! Not Bad Directo #YTBattleRoyale</t>
  </si>
  <si>
    <t>ESTO HA SIDO 2017</t>
  </si>
  <si>
    <t>#KARMALAND3 LA MISIÓN DE LOS TROOPER ZOMBIES #23</t>
  </si>
  <si>
    <t>DIA DE STAR WARS</t>
  </si>
  <si>
    <t>LLUEVEN TARTAS DE LOS DIOSES c/ Vegetta</t>
  </si>
  <si>
    <t>CONSEJOS Y TRUCOS BÁSICOS DEL ZELDA BREATH OF THE WILD</t>
  </si>
  <si>
    <t>Zelda</t>
  </si>
  <si>
    <t>FICHAJE ESTRELLA Y HAT-TRICK</t>
  </si>
  <si>
    <t>FIFA</t>
  </si>
  <si>
    <t>LE QUEDA UN TOQUE!!!! (Juegos del Hambre Minecraft con Willy, Vegetta y sTaxX)</t>
  </si>
  <si>
    <t>CHALLENGE IMPOSIBLE??? (Steep E32016)</t>
  </si>
  <si>
    <t>Steep</t>
  </si>
  <si>
    <t>IBRAHIMOVIC CONTRA EL MUNDO</t>
  </si>
  <si>
    <t>¡¡ESTO NO ES JUSTO!! 😠</t>
  </si>
  <si>
    <t>MEJORES MOMENTOS EN FORTNITE DE sTaXx | #3</t>
  </si>
  <si>
    <t>JUGANDO LOS DOS EN EL MISMO PC *FINAL EPICO*</t>
  </si>
  <si>
    <t>EL ÁRBOL DE LOLITO🌳 | FORTNITE</t>
  </si>
  <si>
    <t>EL VIKINGO DE PISOS PICADOS! | FORTNITE</t>
  </si>
  <si>
    <t>EL MEJOR ESCONDITE!</t>
  </si>
  <si>
    <t>JUGANDO CON LA NUEVA MINI-GUN | FORTNITE : BATTLE ROYALE</t>
  </si>
  <si>
    <t>#KARMALAND3 | ORBE DE RESURECCIÓN! #32</t>
  </si>
  <si>
    <t>#KARMALAND3 | PRIMERA MISIÓN EN KARMALAND! #23</t>
  </si>
  <si>
    <t>#KARMALAND3 | DÍA DE DIAMANTES! #9</t>
  </si>
  <si>
    <t>EL HOMBRE DEL MAL! Lucky Block's | Willyrex vs sTaXx</t>
  </si>
  <si>
    <t>POKEMON ARK: NUESTRO PRIMER GIMNASIO!! #24 | Willyrex y sTaXx</t>
  </si>
  <si>
    <t>RETO DE ELECTROCUTARSE!</t>
  </si>
  <si>
    <t>EL PAQUETE SORPRESA</t>
  </si>
  <si>
    <t>QUIÉN ES QUIÉN CHALLENGE *NUEVO* MINIJUEGO DE FORTNITE - ElChurches</t>
  </si>
  <si>
    <t>COMPRA TUS ARMAS CHALLENGE *NUEVO* MINIJUEGO DE FORTNITE - ElChurches</t>
  </si>
  <si>
    <t>EL NUEVO LADRON PROFESIONAL ! SIMULADOR DE LADRON - ElChurches</t>
  </si>
  <si>
    <t>SOY UN ESPANTAPAJAROS TROL EN FORTNITE ! RETO DE LA ESTATUA - ElChurches</t>
  </si>
  <si>
    <t>THANOS DICE ! MINIJUEGO *SIMON DICE* PARTIDAS PRIVADAS FORTNITE - ElChurches</t>
  </si>
  <si>
    <t>GTA V DETECTIVE MOD #1 - UN CASO PARA PROFESIONALES ! - ElChurches</t>
  </si>
  <si>
    <t>GTA V VIDA REAL MODS #8 - MI NUEVA MANSION ! INCREIBLE!! - ElChurches</t>
  </si>
  <si>
    <t>SIMULADOR DE UNA RATA MALVADA !! WTF - ElChurches</t>
  </si>
  <si>
    <t>GIMNASTA RETRASADO FLIP CHALLENGE !! RETO CON MIS PRIMOS - ElChurches</t>
  </si>
  <si>
    <t>GTA V Editor De Mapas - EL MAYOR PROYECTO SECRETO DE GTA ! - ElChurches</t>
  </si>
  <si>
    <t>EL RETO CARA SPLASH DEFINITIVO CON MIS PRIMOS !! - ElChurches</t>
  </si>
  <si>
    <t>GTA V - EL FUTURO HA LLEGADO A GTA ONLINE - ElChurches</t>
  </si>
  <si>
    <t>EL LADRON PROFESIONAL DEL DIAMANTE !! - ElChurches</t>
  </si>
  <si>
    <t>GTA V - El GOBERNADOR de LOS SANTOS !! - ElChurches</t>
  </si>
  <si>
    <t>ARMA NOOB Vs ARMA PRO 😱🔫 PISTOLA DE 1$ Vs AMETRALLADORA DE 10.000$ | MINECRAFT MODS</t>
  </si>
  <si>
    <t>NOS ENTIERRAN VIVOS!! ⚰️⛳ MI PRIMER VIDEO DE GOLF IT!!</t>
  </si>
  <si>
    <t>MI NUEVA SKIN DE MINECRAFT!! 😱 ELTROLLINO</t>
  </si>
  <si>
    <t>COMO MATAR DE UN PEDO EN FORTNITE 😂 ENTRENANDO PARA #YTBATTLEROYALE</t>
  </si>
  <si>
    <t>ME INFILTRO BAJO LA PRISIÓN DE OBSIDIANA!! 😱 MINECRAFT SERIE SURVIVAL EL LIBRO #4</t>
  </si>
  <si>
    <t>ME ESCONDO EN LA TELEVISION!! 😂 EL MEJOR ESCONDITE DE MINECRAFT</t>
  </si>
  <si>
    <t>EL PAYASO DESCUBRE EL SECRETO DE LOS ANIMATRONICOS 😱 MINECRAFT FNAF</t>
  </si>
  <si>
    <t>NOOBS VS TSUNAMI DE LAVA - MINECRAFT MAPA TROLL</t>
  </si>
  <si>
    <t>🌿PLANTS VS ZOMBIES🎃 en ROBLOX!!</t>
  </si>
  <si>
    <t>Roblox</t>
  </si>
  <si>
    <t>INCREIBLE EFECTO OPTICO EN MINECRAFT!!</t>
  </si>
  <si>
    <t>¿CUAL ES LA VERDADERA LADYBUG? - MINECRAFT Miraculous Ladybug</t>
  </si>
  <si>
    <t>Como HACER un PORTAL a la DIMENSION de GODZILLA - MINECRAFT</t>
  </si>
  <si>
    <t>LA NUEVA TRAMPA TROLL VIRAL DE MINECRAFT...</t>
  </si>
  <si>
    <t>MINECRAFT 1.8 SKYBLOCK - Serie survival EP. 8 | PvP Troll</t>
  </si>
  <si>
    <t>💀 ¡GANANDO SOLO con TRAMPAS! 💀 ~ FORTNITE</t>
  </si>
  <si>
    <t>💀 ¡MI PRIMERA VICTORIA en 2019! 💀 ~ FORTNITE</t>
  </si>
  <si>
    <t>💀 ¡GANANDO SOLO con SNIPER PESADO! 💀 ~ FORTNITE</t>
  </si>
  <si>
    <t>💀 ¡JUGANDO CON UN MANDO COMPETITIVO EN PC! 💀 ~ FORTNITE</t>
  </si>
  <si>
    <t>💀 ¡JUGANDO A SIMON DICE *PARTIDAS PRIVADAS*! 💀 ~ FORTNITE</t>
  </si>
  <si>
    <t>💀 ¡MOSTRANDO COMO JUEGO! 💀 ~ FORTNITE</t>
  </si>
  <si>
    <t>💀 ¡RECORD MUNDIAL en SOLO, 29 KILLS WIN, SNEAKY SILENCER! 💀 ~ FORTNITE</t>
  </si>
  <si>
    <t>💀 ¡EL DUO LEGENDARIO! 💀 ~ FORTNITE</t>
  </si>
  <si>
    <t>😊😊 ¡JUGANDO CON AMIGOS! 😊😊</t>
  </si>
  <si>
    <t>Counter Strike</t>
  </si>
  <si>
    <t>RUST SOLO YOLO #36 - ¡UN PSICOPATA ME ACOSA! - GAMEPLAY ESPAÑOL</t>
  </si>
  <si>
    <t>Rust</t>
  </si>
  <si>
    <t>EL 2TAP DEFINITIVO - BR WIN 17 KILLS #3</t>
  </si>
  <si>
    <t>H1Z1</t>
  </si>
  <si>
    <t>¡COMO FARMEAR EXP Y SNIPERS! - INFESTATION: THE NEW Z #2</t>
  </si>
  <si>
    <t>RUST CON AKANE #3 - ¡SE INTENTAN VENGAR! - GAMEPLAY ESPAÑOL</t>
  </si>
  <si>
    <t>TWITCH - DOS MESES SIN JUGAR - RUST</t>
  </si>
  <si>
    <t>“LA DECISIÓN INSTANTÁNEA😂” Counter Strike: Global Offensive #291 -sTaXx</t>
  </si>
  <si>
    <t>"JUGANDO COMO UN TORNEO” Counter Strike: Global Offensive #282 -sTaXx</t>
  </si>
  <si>
    <t>"LAS SUPER JUGADAS!"Counter-Strike: Global Offensive #253 -sTaXx</t>
  </si>
  <si>
    <t>“LANGOSTA!"Counter-Strike: Global Offensive #234 -sTaXx</t>
  </si>
  <si>
    <t>“VOY VOLANDO!"Counter-Strike: Global Offensive #208 -sTaXx</t>
  </si>
  <si>
    <t>🔫 1 BULLET.. THE DREAM! 😲</t>
  </si>
  <si>
    <t>VICTORIA EN LA NUEVA ACTUALIZACIÓN! | PLAYER UNKNOWN'S BATTLEGROUNDS</t>
  </si>
  <si>
    <t>ESTOY VICIADO A ESTE JUEGO! 😵</t>
  </si>
  <si>
    <t>"YA NO SE QUE HACER!!!!!!!!!" | Road to global #20 | bysTaXx</t>
  </si>
  <si>
    <t>MENUDA ROBADA DE TRIPLE!! | CSGO</t>
  </si>
  <si>
    <t>SUPREMEEEEEE!! Y TIRACOS :D</t>
  </si>
  <si>
    <t>COMPLETANDO BLACK OPS 3</t>
  </si>
  <si>
    <t>CSGO COMPETITIVAS EN DIRECTO!</t>
  </si>
  <si>
    <t>MI ESPECIALISTA</t>
  </si>
  <si>
    <t>EL FALLO MAS INCREIBLE DE FIFA 19 !!</t>
  </si>
  <si>
    <t>EMPEZAMOS F8TAL RONALDO TOTY ... EPISODIO 1</t>
  </si>
  <si>
    <t>NOS SALE TODO EN LAS RECOMPENSAS *REUS 87 INCLUIDO*</t>
  </si>
  <si>
    <t>EL CAMINO EN FIFA 19 !!</t>
  </si>
  <si>
    <t>NO ME HA SALIDO POPE !!!! *SOBRES DE TOTS ASEGURADOS*</t>
  </si>
  <si>
    <t>VIEIRA 91 ICONO PRIME Y FICHAJE ESTRELLA !! FIFA 18</t>
  </si>
  <si>
    <t>EL CAMINO | EPISODIO 4 | FIFA 18</t>
  </si>
  <si>
    <t>UNBOXING DEL REAL MADRID</t>
  </si>
  <si>
    <t>CASI 100 CARTAS ESPECIALES JUNTAS...</t>
  </si>
  <si>
    <t>EPIC DIRECTO NOCTURNO *SERÁ BORRADO*</t>
  </si>
  <si>
    <t>FINAL DE ROUTE LEYENDA</t>
  </si>
  <si>
    <t>F8TAL RONALDO TOTY | EPISODIO 4 | DjMaRiiO</t>
  </si>
  <si>
    <t>F8TAL DYBALA | OCTAVOS DE FINAL | DjMaRiiO vs Zweback</t>
  </si>
  <si>
    <t>LA MEJOR PLANTILLA DE FRANCIA !!</t>
  </si>
  <si>
    <t>VOLVEMOS A LA ISLA DE LOS MODS EN DIRECTO - MINECRAFT</t>
  </si>
  <si>
    <t>¡JUGAMOS A KINGDOM HEARTS 3! Mundo de TOY STORY y mundo de PIRATAS DEL CARIBE (NO SPOILERS)</t>
  </si>
  <si>
    <t>Kingdom Hearts</t>
  </si>
  <si>
    <t>¡ME CONVIERTO EN MARIO POR 1 DÍA EN MINI WORLD!</t>
  </si>
  <si>
    <t>BALDI ANIMATRÓNICO EN FIVE NIGHTS AT FREDDY'S! 😱</t>
  </si>
  <si>
    <t>¡LLEGAN NUEVOS MUNDOS A MINECRAFT 1.13! 🌍</t>
  </si>
  <si>
    <t>🔥 NOS ESCONDEMOS EN UN BLOQUE DE MAGMA DE MINECRAFT 💥</t>
  </si>
  <si>
    <t>👉 ¿¡CÓMO SERÍAN LOS SUEÑOS DE HELLO NEIGHBOR!? - ¡ESCAPA DE TUS SUEÑOS!</t>
  </si>
  <si>
    <t>👉 ¡EL TOBOGÁN DE AGUA MÁS ALTO Y PELIGROSO DE MINECRAFT! ¡CON LUCKY BLOCKS!</t>
  </si>
  <si>
    <t>👉 Casa de NOTCH vs casa de HEROBRINE - MINECRAFT</t>
  </si>
  <si>
    <t>👉 ROBLOX - ¡ESCAPE DE JASON EN EL CAMPAMENTO DE VIERNES 13!</t>
  </si>
  <si>
    <t>👉 MINECRAFT - UN JEFE EN PAÑALES SE CUELA EN LA CASA DE HELLO NEIGHBOR</t>
  </si>
  <si>
    <t>👉 COMO HACER UN PORTAL A LA DIMENSIÓN DE FIVE NIGHTS AT FREDDY'S 3 - MINECRAFT</t>
  </si>
  <si>
    <t>👉 ¡NUEVO CRAFTEO ARENA DE COLORES! | MINECRAFT 1.12 SPOILER / NOVEDADES EN ESPAÑOL</t>
  </si>
  <si>
    <t>SLUGTERRA / BAJOTERRA | SLUG IT OUT | ESPAÑOL | ¡BABOSAS ROJAS CHALLENGE! ¿JUEGO ABANDONADO?</t>
  </si>
  <si>
    <t>NERF A ROSA POR FIN ¡¡SIGUE FUERTE!! | Brawl Stars</t>
  </si>
  <si>
    <t>Brawl Stars</t>
  </si>
  <si>
    <t>¡¡GAMEPLAY CON CARL EN ESPAÑOL!! TODOS LOS DETALLES DE LA ACTUALIZACIÓN | Sneak Peak | Brawl Stars</t>
  </si>
  <si>
    <t>PRIMERA VEZ QUE SUBO DOS LEGENDARIAS AL MAXIMO A LA VEZ | Clash Royale</t>
  </si>
  <si>
    <t>DOS AÑOS DESPUÉS TENGO LA PRINCESA AL MAXIMO... SIN GEMAS ¡¡NO FAKE!! xd | Clash Royale</t>
  </si>
  <si>
    <t>HOY YA PUEDES JUGAR A BRAWL STARS EN ANDROID</t>
  </si>
  <si>
    <t>¡¿ NUEVA CARTA Y HEROES ?! ARCHIVOS OCULTOS EN LA ACTUALIZACIÓN | Clash Royale</t>
  </si>
  <si>
    <t>MIS PRIMEROS JUEGOS DEL CLAN | Clash of Clans</t>
  </si>
  <si>
    <t>Clash of Clans</t>
  </si>
  <si>
    <t>ME SALE LA MEJOR LEGENDARIA POSIBLE (y la furia) | Cofre troll | Clash Royale</t>
  </si>
  <si>
    <t>LOCURA DE CAÑONES EN LA ALDEA NOCTURNA | Clash of Clans</t>
  </si>
  <si>
    <t>GOLEM NIVEL MÁXIMO ¡Sacamos la Bestia a pasear! | Clash Royale con TheAlvaro845 | Español</t>
  </si>
  <si>
    <t>¿QUÉ SE PUEDE HACER CON 3.000 €? Especial Médicos Sin Fronteras | Desayuno Royale con TheAlvaro</t>
  </si>
  <si>
    <t>¡¡LA CORONA MÁS DIFÍCIL DE LA HISTORIA!! | Legendario sin Legendarias #8 | Clash Royale Alvaro845</t>
  </si>
  <si>
    <t>¡RÉTAME Y TE RETO! | DESAFÍOS DE TH8 a TH11 en directo | Clash of Clans con TheAlvaro845 | Español</t>
  </si>
  <si>
    <t>¡¡MI MAZO CON GIGANTE NOBLE AL MÁXIMO!! | Arena Legendaria | Clash Royale con TheAlvaro845 | Español</t>
  </si>
  <si>
    <t>EL MEJOR TRUCO PARA JUGAR FORTNITE x AVENGERS ENDGAME</t>
  </si>
  <si>
    <t>ASÍ es FORTNITE en GAMEBOY... REACCIONANDO - AlphaSniper97</t>
  </si>
  <si>
    <t>Cuando JUEGAS FORTNITE de PC en 2018... - AlphaSniper97</t>
  </si>
  <si>
    <t>Me han enviado un PAQUETE SORPRESA RELACIONADO con FORTNITE! - AlphaSniper97</t>
  </si>
  <si>
    <t>POR ESTO LOLITO es UNO DE LOS MEJORES de FORTNITE: Battle Royale - Reaccionando | AlphaSniper97</t>
  </si>
  <si>
    <t>Call Of Duty WW2 "CAMUFLAJE DIAMANTE y ORO" | COD World War 2 (CAMUFLAJES ESPECIALES)</t>
  </si>
  <si>
    <t>CONSEGUIREMOS LAS ÚLTIMAS NUEVAS ARMAS de BLACK OPS 3? - AlphaSniper97</t>
  </si>
  <si>
    <t>ESTAS SON LAS NUEVAS "MATERIA OSCURA" de BLACK OPS 3!! - AlphaSniper97</t>
  </si>
  <si>
    <t>JUGANDO a Black Ops 2 en NEXT GEN! (100% REAL)</t>
  </si>
  <si>
    <t>MI VENGANZA a GREFG</t>
  </si>
  <si>
    <t>El ÚNICO SUPERVIVIENTE - MISIÓN Basada en HECHOS REALES</t>
  </si>
  <si>
    <t>Call of Duty INFINITE WARFARE Walkthrough (Parte 2) - Campaña Misión 2 (COD 2016 HD)</t>
  </si>
  <si>
    <t>INFINITE WARFARE - LO MÁS BESTIA del MULTIJUGADOR de Call Of Duty INFINITE WARFARE</t>
  </si>
  <si>
    <t>CS:GO POR PRIMERA VEZ!! - AlphaSniper97</t>
  </si>
  <si>
    <t>UN NUEVO JASON ( FRIDAY THE 13TH backwoods m4ssacr3 )</t>
  </si>
  <si>
    <t>Resident Evil 2 : Modo Secreto Acabar Con 100 Zombies</t>
  </si>
  <si>
    <t>Resident Evil</t>
  </si>
  <si>
    <t>Nuevo Juego De Terror Stranger Things Con Mi Nueva Banda ( Town Y Cosi ) | The Blackout Club Estreno</t>
  </si>
  <si>
    <t>El Mensaje Al Llamar Por Telefono A Fortnite Da Unas Coordenadas ! Temporada 5 Misterio</t>
  </si>
  <si>
    <t>Los Animatronicos Twisted Entran En Mi Casa | Fredbear And Friends: A Twisted Awakening Gameplay</t>
  </si>
  <si>
    <t>CADA VEZ SE PONE MAS COMPLICADO ESTO.. !! dbd</t>
  </si>
  <si>
    <t>Dead by Daylight</t>
  </si>
  <si>
    <t>Hello Neighbor: Abro La Puerta Del Final Del Acto 1 ! Nuevo Sotano Epico! ( Juego Completo )</t>
  </si>
  <si>
    <t>Hello Neighbor</t>
  </si>
  <si>
    <t>Hunger Games " Brawl Stars " ¿ Subimos Personaje Al Maximo ?</t>
  </si>
  <si>
    <t>Fernanfloo, Town Y Bers : La Banda Ha Vuelto Pero Un Miembro Ha Muerto..</t>
  </si>
  <si>
    <t>Ben And Ed 2 Ya Esta Aqui !</t>
  </si>
  <si>
    <t>Party.Exe ( Roblox )</t>
  </si>
  <si>
    <t>Sobreviviendo A Un Apocalipsis Zombie En Los Santos | Gta V Mods ! ( Grand Theft Auto 5 ) Mod Zombie</t>
  </si>
  <si>
    <t>Vistiendo A Abuelos Que Corren Desnudos</t>
  </si>
  <si>
    <t>Capturando Animatronicos ! | Pokemon Go ( Five Nights At Freddy'S )</t>
  </si>
  <si>
    <t>¡LA CARRERA DE LA MUERTE DE 200 NIVELES!! - Minijuego Fortnite</t>
  </si>
  <si>
    <t>HE CONSEGUIDO 2 RETOS DE FORTNITE EN 1 VÍDEO - Ampeterby7</t>
  </si>
  <si>
    <t>HABLANDO DE CHICAS EN FORTNITE - Grefg y Ampeter</t>
  </si>
  <si>
    <t>*ULTIMAS HORAS* 24 HORAS JUGANDO A FORTNITE... MINIJUEGOS en PARTIDAS PERSONALIZADAS!! - Parte 4</t>
  </si>
  <si>
    <t>GANANDO CON LA SENSIBILIDAD AL MÍNIMO!! *RETO EXTREMO* en FORTNITE: Battle Royale!</t>
  </si>
  <si>
    <t>ESCALERAS PRO vs ESCALERAS NORMALES en FORTNITE: Battle Royale!</t>
  </si>
  <si>
    <t>EL DÚO IMPARABLE DE FORTNITE!! - Agustin51 y Ampeter</t>
  </si>
  <si>
    <t>BALON DE FUEGO CON 1000 CERILLAS DENTRO Vs GLOBO GIGANTE! [Ampeterby7 ]</t>
  </si>
  <si>
    <t>EL MAPA ZOMBIE DE CALL OF DUTY: WORLD WAR 2</t>
  </si>
  <si>
    <t>PREGUNTAS Y RESPUESTAS SALSEANTE EN DIRECTO</t>
  </si>
  <si>
    <t>TOP 10 MEJORES ESCONDITES DE BLACK OPS 3</t>
  </si>
  <si>
    <t>NIVEL 1 Y EL MÁS NOOB DEL MUNDO</t>
  </si>
  <si>
    <t>EL MODO DIOS de BLACK OPS 3</t>
  </si>
  <si>
    <t>VUELVO A NIVEL 1 CON LA NODRIZA</t>
  </si>
  <si>
    <t>EL FINAL DEL MODO CARRERA</t>
  </si>
  <si>
    <t>PENALTIS DESDE FIFA 94 HASTA FIFA 19 (REACCIONAMOS)</t>
  </si>
  <si>
    <t>FUT DRAFT CHALLENGE FIFA 19 !!!!</t>
  </si>
  <si>
    <t>LA PLANTILLA TITULAR PARA EL PARTIDO !!! LA ELITE vs CRAZY CREW</t>
  </si>
  <si>
    <t>RONALDO IN A PACK !!!! EL MEJOR PACK OPENING DE MI VIDA - FIFA 18</t>
  </si>
  <si>
    <t>¿QUÉ HAY EN LA PUERTA SECRETA DEBAJO LAS ESCALERAS? ROBERT PG</t>
  </si>
  <si>
    <t>CONSIGO EL 193 ANTES DE IRME AL FIFA 18? (EL ÚLTIMO FUT DRAFT)</t>
  </si>
  <si>
    <t>FUTBOL EN PISCINA CON TOBOGAN !!! [La Elite]</t>
  </si>
  <si>
    <t>ME TOCA EL MEJOR CAMINANTE IF !!!! FIFA 17</t>
  </si>
  <si>
    <t>ME TOCAN 2 TOTY Y 100.000 CAMINANTES... FIFA 17</t>
  </si>
  <si>
    <t>PELE IN A DRAFT!!! MONTANDO LA SUPER PLANTILLA</t>
  </si>
  <si>
    <t>FIFA 17 LA FINAL DEL FUT DRAFT... NO TENGO PALABRAS</t>
  </si>
  <si>
    <t>AL PRIMER TOQUE CHALLENGE!!!</t>
  </si>
  <si>
    <t>HA VUELTO... PARA SUFRIR - FUT DRAFT CHALLENGE</t>
  </si>
  <si>
    <t>¿¡APARECEN FANTASMAS REALISTAS EN MI CASA EN MINECRAFT!? 😱 *GRABACIÓN SECRETA*</t>
  </si>
  <si>
    <t>¿¡AMIGOS SALVAN EL MUNDO DE FORTNITE!? | MINECRAFT TROLL</t>
  </si>
  <si>
    <t>BASE 100% SEGURA VS APOCALIPSIS DE AUXILIO ME DESMAYO PARODIA EN MINECRAFT 😱</t>
  </si>
  <si>
    <t>¿¡COMO ESCAPAR DE LA PRISIÓN MÁS SEGURA DE MINECRAFT!? 😱 | MINECRAFT TROLL</t>
  </si>
  <si>
    <t>¿¡ME VOY DE VIAJE A OTRO PAÍS!? | LA ORGANIZACIÓN</t>
  </si>
  <si>
    <t>¿¡ENCUENTRO EL MEJOR ESCONDITE DE LA CASA DE LA ORGANIZACIÓN!?</t>
  </si>
  <si>
    <t>¿¡ME ACUESTO CON LA HERMANA DE MI NOVIA SEL!? | MINECRAFT TROLL</t>
  </si>
  <si>
    <t>¿¡NOS CONVERTIMOS EN SUPERHEROES DE MINECRAFT!? | MINECRAFT TROLL</t>
  </si>
  <si>
    <t>¿¡MI NOVIA SEL ESTÁ VIVA O MUERTA!? | MINECRAFT TROLL</t>
  </si>
  <si>
    <t>CASA DE ARGENTINA VS CASA DE MÉXICO | MINECRAFT</t>
  </si>
  <si>
    <t>👉 EL SECRETO DE LA BEBE JANNA | WHO'S YOUR DADDY EN MINECRAFT</t>
  </si>
  <si>
    <t>¡APARECE NUEVA GEMA STEVEN UNIVERSE! | WHO'S YOUR DADDY EN MINECRAFT</t>
  </si>
  <si>
    <t>COMO HACER UN PORTAL A LA DIMENSIÓN DE CLASH ROYALE | MINECRAFT</t>
  </si>
  <si>
    <t>DISPARAN AL BEBE | WHO'S YOUR DADDY EN MINECRAFT</t>
  </si>
  <si>
    <t>*EVENTO FINAL* LA ERUPCIÓN DEL VOLCÁN EN FORTNITE</t>
  </si>
  <si>
    <t>ME TIEMBLA LA PANTALLA POR EL TERREMOTO DE FORTNITE</t>
  </si>
  <si>
    <t>VICTORIA ÉPICA EN MODO *SALVAJE OESTE* - Fortnite Battle Royale</t>
  </si>
  <si>
    <t>LA VERDAD DEL CUBO DE FORTNITE!</t>
  </si>
  <si>
    <t>SUPER GOLAZO! - GOLF IT</t>
  </si>
  <si>
    <t>VICTORIA NUEVO 50 vs 50! - Fortnite Battle Royale</t>
  </si>
  <si>
    <t>ATRAPANDO POKEMONS!!</t>
  </si>
  <si>
    <t>Happy Wheels</t>
  </si>
  <si>
    <t>NO TE MUEVAS! - Fortnite Battle Royale</t>
  </si>
  <si>
    <t>EL SUSCRIPTOR QUE ME SALVO LA VIDA - Egg Wars Minecraft</t>
  </si>
  <si>
    <t>ESPADAS PROPULSORAS!! - Sky Wars Minecraft</t>
  </si>
  <si>
    <t>HOLA! QUE TAL? - CSGO</t>
  </si>
  <si>
    <t>LA LIADA!! - Rocket League</t>
  </si>
  <si>
    <t>¿METERÉ 10 CANASTAS? - Rocket League Baloncesto</t>
  </si>
  <si>
    <t>VAN A MATAR A PAPA NOEL!</t>
  </si>
  <si>
    <t>¡MI HERMANO Y YO REACCIONAMOS A LA TEMPORADA 9 de FORTNITE! *PASE AL MÁXIMO*</t>
  </si>
  <si>
    <t>¡AGUSTIN51 Y @kejzerr ganan el torneo de LOLITO!</t>
  </si>
  <si>
    <t>Cómo ir al ICEBERG de FORTNITE...</t>
  </si>
  <si>
    <t>¡LOS 200 FAILS MÁS DIVERTIDOS DE FORTNITE! - Agustin51</t>
  </si>
  <si>
    <t>EPIC VICTORIA CON "OMEGA" *SKIN NIVEL 100* de FORTNITE: Battle Royale!! - Agustin51</t>
  </si>
  <si>
    <t>CARRERA IMPOSIBLE EN UN CASTILLO en FORTNITE!! - Agustin51</t>
  </si>
  <si>
    <t>MI PRIMERA VEZ EN FORTNITE DE ORDENADOR!! - Agustin51</t>
  </si>
  <si>
    <t>MATANDO A GENTE CON GESTOS en CALL OF DUTY...</t>
  </si>
  <si>
    <t>LO IMPOSIBLE</t>
  </si>
  <si>
    <t>EL PROP HUNT MÁS ÉPICO de CALL OF DUTY!! (NUEVO MODO)</t>
  </si>
  <si>
    <t>QUE LA SUERTE ME ACOMPAÑE.</t>
  </si>
  <si>
    <t>MANNEQUIN CHALLENGE in BLACK OPS 3</t>
  </si>
  <si>
    <t>SIEMPRE PASA LO MISMO.</t>
  </si>
  <si>
    <t>Me SALGO del MAPA de RIFT y me ENCUENTRO ESTO! - Call of Duty Black Ops 3</t>
  </si>
  <si>
    <t>EL FIN DE LOS CAMPEROS, LA HABILIDAD ESTELAR DE BO en Brawl Stars WithZack</t>
  </si>
  <si>
    <t>EL NUEVO *RICO PALOMITERO^* EN ACCIÓN en Brawl Stars - WithZack</t>
  </si>
  <si>
    <t>¿ CUAL ES LA MEJOR CALIDAD DE CARTA EN CLASH ROYALE ? - WithZack</t>
  </si>
  <si>
    <t>EL COMBO INCREIBLE, CERDOS REALES Y RECLUTAS REALES, DESTROZANDO en CLASH ROYALE - Withzack</t>
  </si>
  <si>
    <t>SNEAK PEEK, TODO LO QUE TRAE LA NUEVA ACTUALIZACION *NUEVA CARTA* en Clash Royale - [WithZack]</t>
  </si>
  <si>
    <t>EL NUEVO LOGBAIT EN CLASH ROYALE - [WithZack]</t>
  </si>
  <si>
    <t>¡¡ PERO DONDE ESTA EL ULTIMO | PRIMERA VICTORIA EN EL NUEVO MAPA !! - Fortnite [WithZack]</t>
  </si>
  <si>
    <t>¡¡ MI PRIMER INTENTO EN EL NUEVO DESAFIO DE 20, ESTO SE VA PONER INTERESANTE.. [WithZack]</t>
  </si>
  <si>
    <t>¡¡ EL CICLADO DE CEMENTERIO MAS BESTIAL DE SOLO 2.8 !! - Clash Royale [WithZack]</t>
  </si>
  <si>
    <t>¡¡ NUEVOS ESPACIOS DE MAZOS CONFIRMADOS !! - Sneak Peek - Clash Royale [WithZack]</t>
  </si>
  <si>
    <t>¡¡ PARTIDAS INFINITAS Y TORNADO RESETEA A CHISPITAS | LOS MEJORES BUGS DE CLASH ROYALE !! [WithZack]</t>
  </si>
  <si>
    <t>¡¡ ABRO EL MEJOR COFRE DE CLASH ROYALE Y CONSIGO COFRE MAGICO GRATIS !! - Clash Royale [WithZack]</t>
  </si>
  <si>
    <t>LOS 5 ERRORES QUE NO PODEIS COMETER EN Clash Royale - [WithZack]</t>
  </si>
  <si>
    <t>APRENDE A USAR LA PRINCESA!!| SIN +LEGENDARIAS - Clash Royale| Combina tus legendarias [WithZack]</t>
  </si>
  <si>
    <t>NUESTRA PROPIA FÁBRICA de BEBES en ROBLOX !</t>
  </si>
  <si>
    <t>¡¡ NOS CONVERTIMOS en LA VIDA SECRETA DE TUS MASCOTAS 2 OBBY !! | Rovi23 Roblox</t>
  </si>
  <si>
    <t>¡¡ Encontramos el PRIMER OBBY CREADO en ROBLOX !!</t>
  </si>
  <si>
    <t>¡ LOS LUCKY BLOCKS MAS RAROS DE MINECRAFT !</t>
  </si>
  <si>
    <t>¡ MEL ODIA ESTE MAPA DE LUCKY BLOCKS !</t>
  </si>
  <si>
    <t>¡ NUESTRA PRIMERA MASCOTA ! 🙊 | TROLLS IN LOVE 3 | Episodio 6</t>
  </si>
  <si>
    <t>¡¡ MI NUEVA MASCOTA TIBURÓN !! | Roblox Booga Booga en Español</t>
  </si>
  <si>
    <t>DE MONSTRUO NOOB A PRO EN ROBLOX</t>
  </si>
  <si>
    <t>NOS BAÑAMOS EN UNA PISCINA DE SANGRE | #SigueMiCulito 2 | Episodio 10</t>
  </si>
  <si>
    <t>ENCONTRAMOS ESQUELETOS BESÁNDOSE | Rovi Extremo | Episodio 4</t>
  </si>
  <si>
    <t>COMO VIAJAR A LA LUNA EN MINECRAFT</t>
  </si>
  <si>
    <t>EL TRUCO PARA GANAR EN MINECRAFT</t>
  </si>
  <si>
    <t>CASA DE CRISTAL SOBRE EL AGUA | Rovi Survival Minecraft | Episodio 41</t>
  </si>
  <si>
    <t>EN LOS JUEGOS OLIMPICOS RÍO 2016</t>
  </si>
  <si>
    <t>🌋 Folagor Reacciona a la DESTRUCCIÓN DE PISOS PICADOS 🌋 en FORTNITE Battle Royale</t>
  </si>
  <si>
    <t>Pokémon US RandomLocke Ep.1 - ¡EL PARAISO ALEATORIO!</t>
  </si>
  <si>
    <t>Pokemon</t>
  </si>
  <si>
    <t>SE VIENE *ESCOPETA LEGENDARIA* EN FORTNITE Battle Royale</t>
  </si>
  <si>
    <t>Pokémon Plata DualLocke Ep.40 - Y ME SALE ESTE GRAN POKÉMON</t>
  </si>
  <si>
    <t>Pokémon Titan Hardlocke Ep.50 - ME ASUSTO DE VERDAD EN EL JUEGO</t>
  </si>
  <si>
    <t>Pokémon RO StarterLocke Ep.25 - CUANDO MENOS LO ESPERAS... PASA</t>
  </si>
  <si>
    <t>Super Wario Odyssey! EN EL JARDÍN DE LAS ESTRELLAS! | Super Mario Odyssey Parte 23</t>
  </si>
  <si>
    <t>Mario</t>
  </si>
  <si>
    <t>Pokémon PLA VidaLocke Ep.11 - SOLO 2 PALABRAS: GARRA UMBRÍA</t>
  </si>
  <si>
    <t>LA CASA POKÉMON | Sims 4 con Sara #21</t>
  </si>
  <si>
    <t>Pokémon A LO BESTIA 3 | Animación Pokémon</t>
  </si>
  <si>
    <t>Pokémon Luna Nuzlocke Ep.7 - LA PRUEBA TENSA NO, LO SIGUIENTE</t>
  </si>
  <si>
    <t>Cómo NO Capturar a NIHILEGO</t>
  </si>
  <si>
    <t>Pokémon Sol Ep.1 - BIENVENIDOS AL PARAÍSO POKÉMON (Parte 1 en ESPAÑOL)</t>
  </si>
  <si>
    <t>MAROWAK TIPO FANTASMA FUEGO Y NUEVOS POKÉMON! | Pokémon SOL LUNA</t>
  </si>
  <si>
    <t>NUEVO *HUNDIR LA FLOTA* EN FORTNITE. (MINIJUEGO ÉPICO)</t>
  </si>
  <si>
    <t>CHOCAMOS Y HAGO HOYO EN UNO JAJAJA!! GOLF IT!</t>
  </si>
  <si>
    <t>APARECE MI PERSONAJE DUPLICADO!! PARKOUR GTA V</t>
  </si>
  <si>
    <t>TÚNEL MORTAL CON LAS MOTOS DE 3 RUEDAS!! PARKOUR GTA V</t>
  </si>
  <si>
    <t>LA TÉCNICA DEL ESCORPIÓN MILENARIA!! PARKOUR GTA V</t>
  </si>
  <si>
    <t>UN PARACAÍDAS DEFECTUOSO! PARKOUR TRANSFORMER GTA V</t>
  </si>
  <si>
    <t>LOS QUADS BORRACHOS Y EL PARKOUR TROLL!! GTA V</t>
  </si>
  <si>
    <t>HACIENDO BARBACOAS EN CASA... CON CARNE HUMANA!! FRIDAY THE 13th: THE GAME</t>
  </si>
  <si>
    <t>LE VUELVO A TROLLEAR!! HAY QUE HACERLO LENTO... PANTOKOUR GTA V</t>
  </si>
  <si>
    <t>APRENDE A HACER PIRUETAS CON FARGAN EN BICI...O NO... PARKOUR GTA V</t>
  </si>
  <si>
    <t>EL CAMIÓN QUE LO DESTROZA TODO! DLC EXPORTACIONES GTA V</t>
  </si>
  <si>
    <t>LA PALIZA DE MI VIDA!! Dead by Daylight FaRgAn</t>
  </si>
  <si>
    <t>EL MAYOR FAIL DE LA HISTORIA!! DEATH RUN FARGAN</t>
  </si>
  <si>
    <t>CUANDO TE TIRAS DE CABEZA CONTRA UN BUS!! PARKOUR GTA V</t>
  </si>
  <si>
    <t>MASSI SE QUEDA ATRAPADO EN LA PRISIÓN EN MINECRAFT 😱</t>
  </si>
  <si>
    <t>¿A QUIÉN SALVARÍAS EN MINECRAFT? 😱</t>
  </si>
  <si>
    <t>CASA DE ENDERMAN VS TSUNAMI DE ENDER DRAGON EN MINECRAFT 😱 | RETO CASA VS TSUNAMI EN MINECRAFT</t>
  </si>
  <si>
    <t>PROHIBIDO ENTRAR EN LA PISCINA DE CREEPYPASTAS EN MINECRAFT 😱</t>
  </si>
  <si>
    <t>YOUTUBERS VS APOCALIPSIS DE ANIMATRÓNICOS EN MINECRAFT 😱</t>
  </si>
  <si>
    <t>YOUTUBERS SE ENAMORAN DE LA NOVIA DE MASSI EN MINECRAFT 😱</t>
  </si>
  <si>
    <t>NOOB CONOCE A SU ABUELA TROLL 😂 LA ABUELA NOOB EN MINECRAFT 😱</t>
  </si>
  <si>
    <t>NOOB MINECRAFT VS TORMENTA DE DIAMANTES TROLL 😂 NOOB SE VUELVE MILLONARIO EN MINECRAFT 😱</t>
  </si>
  <si>
    <t>CÓMO VIVIR DENTRO DE FREDDY ANIMATRÓNICO FNAF EN MINECRAFT | CASAS INCREÍBLES EN MINECRAFT</t>
  </si>
  <si>
    <t>¡¡BEBECA Y EL BEBÉ TIMMY SON RICOS!! | WHO'S YOUR DADDY EN MINECRAFT</t>
  </si>
  <si>
    <t>¡¡SALVAMOS ESCUELA DE EXPLOSIÓN NUCLEAR!! | ESCUELA DE BEBÉS EN MINECRAFT</t>
  </si>
  <si>
    <t>¡TROLLEO A HACKER CON UNA TRAMPA TROLL EN SKYWARS! | MINECRAFT SKYWARS</t>
  </si>
  <si>
    <t>EL HOMBRE MÁS RICO DE MINECRAFT</t>
  </si>
  <si>
    <t>TROLLEO A UN NOOB EN UNA ISLA TRAMPA EN SKYWARS!</t>
  </si>
  <si>
    <t>EL MAPA PERFECTO PARA TROLLEAR EN FORTNITE!! 🤣😂 - Nexxuz</t>
  </si>
  <si>
    <t>ARK - NOS ENFRENTAMOS AL TITÁN DE BOSQUE!! 🔥😠🔥 #23 - EXTINCTION - Nexxuz</t>
  </si>
  <si>
    <t>GOLFIT - EL MAPA QUE ME QUEMÓ LAS RETINAS!! XD - Nexxuz</t>
  </si>
  <si>
    <t>THE FOREST - COMO HACERSE AMIGO DE UN CANIBAL!! 😂🤣 #6 - Nexxuz</t>
  </si>
  <si>
    <t>The Forest</t>
  </si>
  <si>
    <t>CUATRO MONGOLOS EN GTA 5 XDD - Nexxuz</t>
  </si>
  <si>
    <t>ARK - NOS ATACAN 45 ZOMBIES!!! ¿SOBREVIVIMOS? - #3 PANDEMIA ZOMBIE - Nexxuz</t>
  </si>
  <si>
    <t>MATAMOS A 30 PERSONAS, TRAMPA DE DINAMITA XDD - 🤠#20 ARK, MONGOLOS ARMADOS - Nexxuz</t>
  </si>
  <si>
    <t>SIN MUNICIÓN!!😱😱 - PLAYERUNKNOWN'S BATTLEGROUNDS</t>
  </si>
  <si>
    <t>UN DINO MUY ENFADADO! - ARK - AVENTURA EN PAÑALES! #13 - Nexxuz</t>
  </si>
  <si>
    <t>ESCLAVIZANDO PERSONAS!! XDD - Conan Exiles #2 - NexxuzWorld</t>
  </si>
  <si>
    <t>SUPER TORTUGAS!! XD - ARK MAPACHES DEL CARIBE #31 - NexxuzWorld</t>
  </si>
  <si>
    <t>ARK - RAIDEANDO A LA TRIBU MAS FUERTE DEL MAPA!! - Scorched Earth #41 - NexxuzWorld</t>
  </si>
  <si>
    <t>ARK - DENTRO DE UN VOLCÁN ARDIENDO!! :( - EXTREM SURVIVAL #27 - NexxuzWorld</t>
  </si>
  <si>
    <t>ARK - ÑAM ÑAM QUE BUEN RAIDEO! - Scorched Earth #23 - NexxuzWorld</t>
  </si>
  <si>
    <t>¿PUEDES DESACTIVAR ESTA BOMBA EN MENOS DE UN MINUTO? 💣😰 MIKECRACK MINI WORLD #5</t>
  </si>
  <si>
    <t>¡FLEX QUIERE ADOPTAR UN GATO! *ME PONGO CELOSO* 😤🐱 MIKECRACK DOBLANDO PERROS #10</t>
  </si>
  <si>
    <t>¡EL CERDITO MIKECRACK ES UN GUARRO! 😂🐷 MINECRAFT BUILD BATTLE #24</t>
  </si>
  <si>
    <t>FREE FIRE: ¡UN FORTNITE DIFERENTE! 😱 MIKELLINO EN EL NUEVO BATTLE ROYALE PARA CELULAR | 🔴 DIRECTO</t>
  </si>
  <si>
    <t>¿QUIERES GRABAR CON NOSOTROS? 😍 #CONCURSOMIKELLINO</t>
  </si>
  <si>
    <t>¡NO HAGAS CLICK! ❌ ¡ESTO NO ES UN VIDEO! 😣 ESTO NO ES UN MAPA (MINECRAFT)</t>
  </si>
  <si>
    <t>¡4 NOOBS COMPITEN EN UNA CARRERA DE MINECRAFT PARA GANAR! 😂 MAPA MINECRFAT: PARKOUR BIOMA RUN</t>
  </si>
  <si>
    <t>¡YOUTUBERS CON SKIN AL REVÉS TROLL! 😂 LA TRAMPA MEJOR PARA NOOBS | MINECRAFT SKYWARS #102</t>
  </si>
  <si>
    <t>NOOB VS CASA DE CUCARACHAS 😂 MINECRAFT TROLL + ROLEPLAY | EL NOOB #12</t>
  </si>
  <si>
    <t>LA MEJOR TRAMPA DE CRISTAL INVISIBLE! 😂 MINECRAFT TROLL | MINECRAFT SKYWARS #94</t>
  </si>
  <si>
    <t>CANCIÓN INTRO MIKECRACK + NUEVA INTRO 2017 - FAR AWAY (Different Heaven) [ESPECIAL 200K MIKIES]</t>
  </si>
  <si>
    <t>EMERGENCIA! ⚠ PORTAL A LA DIMENSIÓN DE PAW PATROL: PATRULLA DE CACHORROS MINECRAFT | DIMENSIONES #34</t>
  </si>
  <si>
    <t>PROBAMOS EL MAPA MÁS KAWAII Y PASA ESTO! 😂 EL PEOR MAPA DE MINECRAFT (Minijuegos Minecraft)</t>
  </si>
  <si>
    <t>MINI WALLS NUEVO JUEGO DE PVP #1 (Minijuego Minecraft 1.8)</t>
  </si>
  <si>
    <t>Título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</si>
</sst>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8" xfId="0" applyFill="1" applyBorder="1"/>
    <xf numFmtId="0" fontId="0" fillId="2" borderId="2" xfId="0" applyFill="1" applyBorder="1"/>
    <xf numFmtId="0" fontId="0" fillId="2" borderId="6" xfId="0" applyFill="1" applyBorder="1"/>
    <xf numFmtId="0" fontId="0" fillId="2" borderId="10" xfId="0" applyFill="1" applyBorder="1"/>
    <xf numFmtId="0" fontId="0" fillId="2" borderId="1" xfId="0" applyFill="1" applyBorder="1"/>
    <xf numFmtId="0" fontId="0" fillId="0" borderId="11" xfId="0" applyBorder="1"/>
    <xf numFmtId="0" fontId="0" fillId="0" borderId="12" xfId="0" applyBorder="1"/>
    <xf numFmtId="1" fontId="0" fillId="0" borderId="12" xfId="0" applyNumberFormat="1" applyBorder="1"/>
    <xf numFmtId="0" fontId="0" fillId="0" borderId="13" xfId="0" applyBorder="1"/>
    <xf numFmtId="10" fontId="0" fillId="0" borderId="14" xfId="0" applyNumberFormat="1" applyBorder="1"/>
    <xf numFmtId="0" fontId="0" fillId="2" borderId="3" xfId="0" applyFill="1" applyBorder="1"/>
    <xf numFmtId="0" fontId="0" fillId="2" borderId="5" xfId="0" applyFill="1" applyBorder="1"/>
    <xf numFmtId="1" fontId="0" fillId="0" borderId="11" xfId="0" applyNumberFormat="1" applyBorder="1"/>
    <xf numFmtId="164" fontId="0" fillId="2" borderId="1" xfId="0" applyNumberFormat="1" applyFill="1" applyBorder="1"/>
    <xf numFmtId="164" fontId="0" fillId="0" borderId="15" xfId="0" applyNumberFormat="1" applyBorder="1"/>
    <xf numFmtId="0" fontId="0" fillId="0" borderId="16" xfId="0" applyBorder="1"/>
    <xf numFmtId="0" fontId="0" fillId="0" borderId="14" xfId="0" applyBorder="1"/>
    <xf numFmtId="0" fontId="2" fillId="2" borderId="2" xfId="0" applyFont="1" applyFill="1" applyBorder="1"/>
    <xf numFmtId="0" fontId="0" fillId="2" borderId="15" xfId="0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0" xfId="0" applyFill="1" applyBorder="1"/>
    <xf numFmtId="0" fontId="0" fillId="0" borderId="0" xfId="0" applyBorder="1"/>
    <xf numFmtId="0" fontId="0" fillId="3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0" borderId="0" xfId="0" applyNumberFormat="1"/>
    <xf numFmtId="14" fontId="0" fillId="0" borderId="0" xfId="1" applyNumberFormat="1" applyFont="1"/>
    <xf numFmtId="14" fontId="0" fillId="0" borderId="0" xfId="0" applyNumberFormat="1" applyFill="1" applyBorder="1"/>
    <xf numFmtId="14" fontId="0" fillId="2" borderId="1" xfId="0" applyNumberFormat="1" applyFill="1" applyBorder="1"/>
    <xf numFmtId="0" fontId="6" fillId="0" borderId="16" xfId="2" applyFont="1" applyBorder="1"/>
    <xf numFmtId="0" fontId="0" fillId="3" borderId="17" xfId="0" applyFill="1" applyBorder="1" applyAlignment="1">
      <alignment horizontal="center"/>
    </xf>
    <xf numFmtId="0" fontId="0" fillId="0" borderId="18" xfId="0" applyBorder="1"/>
    <xf numFmtId="0" fontId="0" fillId="0" borderId="0" xfId="0" applyFill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3629.756629398151" createdVersion="6" refreshedVersion="6" minRefreshableVersion="3" recordCount="765" xr:uid="{2D500EB8-A4B9-4AC1-BD44-2FEB82C4ADCC}">
  <cacheSource type="worksheet">
    <worksheetSource ref="A1:G1048576" sheet="Tabla de contenidos"/>
  </cacheSource>
  <cacheFields count="9">
    <cacheField name="Ud. Análisis" numFmtId="0">
      <sharedItems containsString="0" containsBlank="1" containsNumber="1" containsInteger="1" minValue="1" maxValue="420" count="42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m/>
      </sharedItems>
    </cacheField>
    <cacheField name="Youtuber" numFmtId="0">
      <sharedItems containsBlank="1" count="31">
        <s v="RubiusOMG"/>
        <s v="Vegeta777"/>
        <s v="TheWillyrex"/>
        <s v="Willyrex"/>
        <s v="TheGrefg"/>
        <s v="Danirep"/>
        <s v="Luzugames"/>
        <s v="Alexby11"/>
        <s v="StaxXcraft"/>
        <s v="ElChurches"/>
        <s v="ElTrollino"/>
        <s v="LolitoFDEZ"/>
        <s v="StaxX"/>
        <s v="DjMariio"/>
        <s v="ManuCraft"/>
        <s v="Alvaro845"/>
        <s v="AlphaSniper97"/>
        <s v="Bersgamer"/>
        <s v="Ampeterby7"/>
        <s v="RobertPG"/>
        <s v="WhiteZunder"/>
        <s v="DanirepHappy"/>
        <s v="Agustin51"/>
        <s v="WithZack"/>
        <s v="Rovi23"/>
        <s v="Folagor"/>
        <s v="xFarganxYT"/>
        <s v="Massi"/>
        <s v="Nexxuz"/>
        <s v="MikeCrack"/>
        <m/>
      </sharedItems>
    </cacheField>
    <cacheField name="Fecha" numFmtId="14">
      <sharedItems containsNonDate="0" containsDate="1" containsString="0" containsBlank="1" minDate="2016-05-30T00:00:00" maxDate="2019-10-23T00:00:00" count="339">
        <d v="2019-03-20T00:00:00"/>
        <d v="2018-10-25T00:00:00"/>
        <d v="2019-03-05T00:00:00"/>
        <d v="2019-04-16T00:00:00"/>
        <d v="2019-05-29T00:00:00"/>
        <d v="2019-02-25T00:00:00"/>
        <d v="2017-11-14T00:00:00"/>
        <d v="2017-10-14T00:00:00"/>
        <d v="2017-04-17T00:00:00"/>
        <d v="2017-03-19T00:00:00"/>
        <d v="2017-01-17T00:00:00"/>
        <d v="2017-01-02T00:00:00"/>
        <d v="2016-06-18T00:00:00"/>
        <d v="2016-09-23T00:00:00"/>
        <d v="2019-05-31T00:00:00"/>
        <d v="2019-02-14T00:00:00"/>
        <d v="2018-12-22T00:00:00"/>
        <d v="2018-12-05T00:00:00"/>
        <d v="2018-08-24T00:00:00"/>
        <d v="2018-07-27T00:00:00"/>
        <d v="2018-03-18T00:00:00"/>
        <d v="2017-01-27T00:00:00"/>
        <d v="2017-11-27T00:00:00"/>
        <d v="2017-10-01T00:00:00"/>
        <d v="2017-07-31T00:00:00"/>
        <d v="2017-06-16T00:00:00"/>
        <d v="2017-05-14T00:00:00"/>
        <d v="2016-12-09T00:00:00"/>
        <d v="2019-05-25T00:00:00"/>
        <d v="2019-02-01T00:00:00"/>
        <d v="2018-09-21T00:00:00"/>
        <d v="2018-08-19T00:00:00"/>
        <d v="2018-08-06T00:00:00"/>
        <d v="2018-05-10T00:00:00"/>
        <d v="2018-03-24T00:00:00"/>
        <d v="2018-02-22T00:00:00"/>
        <d v="2017-10-24T00:00:00"/>
        <d v="2017-07-04T00:00:00"/>
        <d v="2017-05-15T00:00:00"/>
        <d v="2017-03-28T00:00:00"/>
        <d v="2016-11-20T00:00:00"/>
        <d v="2019-03-25T00:00:00"/>
        <d v="2019-03-01T00:00:00"/>
        <d v="2018-11-27T00:00:00"/>
        <d v="2018-08-25T00:00:00"/>
        <d v="2018-05-13T00:00:00"/>
        <d v="2018-02-12T00:00:00"/>
        <d v="2018-01-01T00:00:00"/>
        <d v="2017-12-07T00:00:00"/>
        <d v="2017-07-10T00:00:00"/>
        <d v="2017-05-18T00:00:00"/>
        <d v="2016-12-02T00:00:00"/>
        <d v="2016-09-10T00:00:00"/>
        <d v="2016-06-12T00:00:00"/>
        <d v="2016-06-07T00:00:00"/>
        <d v="2019-05-04T00:00:00"/>
        <d v="2019-02-19T00:00:00"/>
        <d v="2018-12-04T00:00:00"/>
        <d v="2018-10-24T00:00:00"/>
        <d v="2018-06-24T00:00:00"/>
        <d v="2018-03-16T00:00:00"/>
        <d v="2018-01-18T00:00:00"/>
        <d v="2017-08-02T00:00:00"/>
        <d v="2017-05-16T00:00:00"/>
        <d v="2017-03-21T00:00:00"/>
        <d v="2017-02-23T00:00:00"/>
        <d v="2017-01-21T00:00:00"/>
        <d v="2016-12-14T00:00:00"/>
        <d v="2016-07-06T00:00:00"/>
        <d v="2019-04-19T00:00:00"/>
        <d v="2018-12-23T00:00:00"/>
        <d v="2018-09-08T00:00:00"/>
        <d v="2018-06-05T00:00:00"/>
        <d v="2018-04-21T00:00:00"/>
        <d v="2018-03-23T00:00:00"/>
        <d v="2017-12-30T00:00:00"/>
        <d v="2017-08-29T00:00:00"/>
        <d v="2017-06-08T00:00:00"/>
        <d v="2017-04-30T00:00:00"/>
        <d v="2017-03-05T00:00:00"/>
        <d v="2017-02-04T00:00:00"/>
        <d v="2016-10-31T00:00:00"/>
        <d v="2018-12-08T00:00:00"/>
        <d v="2018-08-17T00:00:00"/>
        <d v="2018-06-25T00:00:00"/>
        <d v="2018-03-25T00:00:00"/>
        <d v="2017-12-01T00:00:00"/>
        <d v="2017-11-01T00:00:00"/>
        <d v="2017-03-25T00:00:00"/>
        <d v="2017-01-25T00:00:00"/>
        <d v="2016-12-29T00:00:00"/>
        <d v="2016-10-02T00:00:00"/>
        <d v="2016-07-28T00:00:00"/>
        <d v="2016-06-20T00:00:00"/>
        <d v="2019-04-28T00:00:00"/>
        <d v="2019-02-06T00:00:00"/>
        <d v="2018-12-17T00:00:00"/>
        <d v="2018-07-12T00:00:00"/>
        <d v="2018-12-31T00:00:00"/>
        <d v="2017-07-24T00:00:00"/>
        <d v="2017-05-04T00:00:00"/>
        <d v="2017-04-07T00:00:00"/>
        <d v="2017-03-04T00:00:00"/>
        <d v="2016-11-16T00:00:00"/>
        <d v="2016-08-28T00:00:00"/>
        <d v="2016-06-21T00:00:00"/>
        <d v="2019-04-30T00:00:00"/>
        <d v="2019-02-10T00:00:00"/>
        <d v="2019-01-06T00:00:00"/>
        <d v="2018-10-07T00:00:00"/>
        <d v="2018-07-18T00:00:00"/>
        <d v="2018-03-06T00:00:00"/>
        <d v="2018-02-02T00:00:00"/>
        <d v="2017-08-19T00:00:00"/>
        <d v="2017-07-16T00:00:00"/>
        <d v="2017-06-05T00:00:00"/>
        <d v="2017-04-11T00:00:00"/>
        <d v="2017-02-16T00:00:00"/>
        <d v="2017-01-09T00:00:00"/>
        <d v="2016-12-10T00:00:00"/>
        <d v="2019-05-13T00:00:00"/>
        <d v="2019-02-16T00:00:00"/>
        <d v="2018-11-06T00:00:00"/>
        <d v="2018-10-09T00:00:00"/>
        <d v="2018-05-20T00:00:00"/>
        <d v="2018-02-04T00:00:00"/>
        <d v="2017-10-25T00:00:00"/>
        <d v="2017-07-05T00:00:00"/>
        <d v="2017-04-22T00:00:00"/>
        <d v="2017-02-15T00:00:00"/>
        <d v="2016-12-15T00:00:00"/>
        <d v="2016-11-08T00:00:00"/>
        <d v="2016-09-05T00:00:00"/>
        <d v="2018-06-21T00:00:00"/>
        <d v="2018-05-21T00:00:00"/>
        <d v="2017-10-28T00:00:00"/>
        <d v="2017-07-20T00:00:00"/>
        <d v="2017-06-07T00:00:00"/>
        <d v="2017-04-23T00:00:00"/>
        <d v="2017-03-13T00:00:00"/>
        <d v="2017-01-11T00:00:00"/>
        <d v="2016-06-11T00:00:00"/>
        <d v="2019-04-15T00:00:00"/>
        <d v="2019-01-04T00:00:00"/>
        <d v="2018-09-02T00:00:00"/>
        <d v="2018-06-02T00:00:00"/>
        <d v="2018-03-05T00:00:00"/>
        <d v="2018-01-19T00:00:00"/>
        <d v="2018-01-07T00:00:00"/>
        <d v="2017-05-29T00:00:00"/>
        <d v="2017-03-17T00:00:00"/>
        <d v="2017-01-20T00:00:00"/>
        <d v="2016-12-04T00:00:00"/>
        <d v="2016-08-20T00:00:00"/>
        <d v="2018-10-30T00:00:00"/>
        <d v="2018-08-21T00:00:00"/>
        <d v="2018-05-24T00:00:00"/>
        <d v="2018-02-15T00:00:00"/>
        <d v="2017-11-26T00:00:00"/>
        <d v="2017-09-07T00:00:00"/>
        <d v="2017-06-22T00:00:00"/>
        <d v="2017-05-03T00:00:00"/>
        <d v="2017-02-28T00:00:00"/>
        <d v="2017-01-04T00:00:00"/>
        <d v="2019-05-15T00:00:00"/>
        <d v="2019-02-09T00:00:00"/>
        <d v="2018-11-15T00:00:00"/>
        <d v="2018-05-08T00:00:00"/>
        <d v="2017-12-29T00:00:00"/>
        <d v="2017-09-25T00:00:00"/>
        <d v="2017-06-14T00:00:00"/>
        <d v="2017-05-24T00:00:00"/>
        <d v="2018-10-21T00:00:00"/>
        <d v="2017-05-06T00:00:00"/>
        <d v="2017-02-01T00:00:00"/>
        <d v="2016-11-10T00:00:00"/>
        <d v="2016-06-13T00:00:00"/>
        <d v="2019-01-22T00:00:00"/>
        <d v="2018-10-04T00:00:00"/>
        <d v="2018-06-17T00:00:00"/>
        <d v="2018-04-23T00:00:00"/>
        <d v="2018-03-14T00:00:00"/>
        <d v="2018-01-27T00:00:00"/>
        <d v="2017-09-24T00:00:00"/>
        <d v="2017-07-23T00:00:00"/>
        <d v="2017-04-09T00:00:00"/>
        <d v="2017-02-21T00:00:00"/>
        <d v="2017-02-02T00:00:00"/>
        <d v="2016-10-19T00:00:00"/>
        <d v="2019-02-28T00:00:00"/>
        <d v="2018-11-13T00:00:00"/>
        <d v="2018-08-28T00:00:00"/>
        <d v="2018-06-26T00:00:00"/>
        <d v="2018-04-25T00:00:00"/>
        <d v="2017-10-20T00:00:00"/>
        <d v="2017-08-03T00:00:00"/>
        <d v="2017-03-30T00:00:00"/>
        <d v="2017-01-19T00:00:00"/>
        <d v="2016-12-07T00:00:00"/>
        <d v="2016-09-15T00:00:00"/>
        <d v="2019-04-25T00:00:00"/>
        <d v="2018-07-16T00:00:00"/>
        <d v="2018-04-13T00:00:00"/>
        <d v="2017-11-03T00:00:00"/>
        <d v="2017-08-15T00:00:00"/>
        <d v="2017-05-22T00:00:00"/>
        <d v="2017-03-26T00:00:00"/>
        <d v="2017-01-05T00:00:00"/>
        <d v="2016-11-05T00:00:00"/>
        <d v="2016-06-25T00:00:00"/>
        <d v="2019-05-02T00:00:00"/>
        <d v="2019-02-18T00:00:00"/>
        <d v="2018-07-09T00:00:00"/>
        <d v="2018-05-19T00:00:00"/>
        <d v="2018-02-07T00:00:00"/>
        <d v="2017-12-08T00:00:00"/>
        <d v="2017-06-24T00:00:00"/>
        <d v="2017-05-12T00:00:00"/>
        <d v="2017-02-06T00:00:00"/>
        <d v="2016-12-12T00:00:00"/>
        <d v="2016-07-31T00:00:00"/>
        <d v="2019-04-26T00:00:00"/>
        <d v="2018-07-29T00:00:00"/>
        <d v="2018-04-14T00:00:00"/>
        <d v="2018-01-21T00:00:00"/>
        <d v="2017-09-21T00:00:00"/>
        <d v="2017-05-08T00:00:00"/>
        <d v="2016-10-21T00:00:00"/>
        <d v="2016-08-19T00:00:00"/>
        <d v="2016-06-14T00:00:00"/>
        <d v="2019-05-08T00:00:00"/>
        <d v="2018-12-03T00:00:00"/>
        <d v="2018-09-29T00:00:00"/>
        <d v="2018-03-01T00:00:00"/>
        <d v="2017-12-14T00:00:00"/>
        <d v="2017-08-31T00:00:00"/>
        <d v="2017-05-25T00:00:00"/>
        <d v="2017-04-03T00:00:00"/>
        <d v="2017-01-18T00:00:00"/>
        <d v="2016-11-06T00:00:00"/>
        <d v="2016-09-25T00:00:00"/>
        <d v="2016-07-10T00:00:00"/>
        <d v="2019-04-11T00:00:00"/>
        <d v="2019-01-20T00:00:00"/>
        <d v="2018-06-10T00:00:00"/>
        <d v="2018-04-27T00:00:00"/>
        <d v="2018-03-13T00:00:00"/>
        <d v="2018-01-29T00:00:00"/>
        <d v="2017-12-25T00:00:00"/>
        <d v="2017-08-30T00:00:00"/>
        <d v="2017-05-28T00:00:00"/>
        <d v="2017-03-27T00:00:00"/>
        <d v="2017-02-26T00:00:00"/>
        <d v="2017-01-07T00:00:00"/>
        <d v="2018-11-21T00:00:00"/>
        <d v="2018-08-29T00:00:00"/>
        <d v="2018-07-25T00:00:00"/>
        <d v="2016-12-08T00:00:00"/>
        <d v="2017-07-19T00:00:00"/>
        <d v="2017-08-17T00:00:00"/>
        <d v="2017-12-16T00:00:00"/>
        <d v="2019-05-09T00:00:00"/>
        <d v="2019-02-23T00:00:00"/>
        <d v="2018-07-30T00:00:00"/>
        <d v="2018-05-01T00:00:00"/>
        <d v="2017-12-09T00:00:00"/>
        <d v="2017-09-26T00:00:00"/>
        <d v="2017-04-01T00:00:00"/>
        <d v="2017-02-18T00:00:00"/>
        <d v="2016-11-25T00:00:00"/>
        <d v="2016-09-14T00:00:00"/>
        <d v="2016-05-30T00:00:00"/>
        <d v="2019-02-22T00:00:00"/>
        <d v="2018-11-11T00:00:00"/>
        <d v="2018-04-24T00:00:00"/>
        <d v="2018-02-21T00:00:00"/>
        <d v="2017-11-29T00:00:00"/>
        <d v="2019-10-22T00:00:00"/>
        <d v="2017-06-10T00:00:00"/>
        <d v="2017-03-15T00:00:00"/>
        <d v="2016-10-09T00:00:00"/>
        <d v="2016-07-26T00:00:00"/>
        <d v="2019-05-05T00:00:00"/>
        <d v="2018-09-05T00:00:00"/>
        <d v="2018-07-26T00:00:00"/>
        <d v="2018-05-26T00:00:00"/>
        <d v="2017-12-18T00:00:00"/>
        <d v="2017-09-20T00:00:00"/>
        <d v="2017-07-06T00:00:00"/>
        <d v="2017-05-31T00:00:00"/>
        <d v="2017-01-01T00:00:00"/>
        <d v="2016-08-07T00:00:00"/>
        <d v="2018-11-26T00:00:00"/>
        <d v="2018-04-28T00:00:00"/>
        <d v="2018-02-06T00:00:00"/>
        <d v="2017-11-11T00:00:00"/>
        <d v="2017-05-26T00:00:00"/>
        <d v="2017-03-03T00:00:00"/>
        <d v="2016-11-18T00:00:00"/>
        <d v="2016-08-09T00:00:00"/>
        <d v="2019-05-06T00:00:00"/>
        <d v="2019-01-19T00:00:00"/>
        <d v="2018-07-05T00:00:00"/>
        <d v="2018-03-22T00:00:00"/>
        <d v="2017-12-04T00:00:00"/>
        <d v="2017-10-02T00:00:00"/>
        <d v="2017-07-01T00:00:00"/>
        <d v="2017-04-16T00:00:00"/>
        <d v="2016-12-13T00:00:00"/>
        <d v="2016-09-06T00:00:00"/>
        <d v="2016-06-22T00:00:00"/>
        <d v="2019-04-21T00:00:00"/>
        <d v="2018-12-30T00:00:00"/>
        <d v="2018-11-02T00:00:00"/>
        <d v="2018-04-06T00:00:00"/>
        <d v="2017-10-23T00:00:00"/>
        <d v="2016-09-09T00:00:00"/>
        <d v="2016-06-10T00:00:00"/>
        <d v="2019-03-17T00:00:00"/>
        <d v="2018-11-28T00:00:00"/>
        <d v="2018-09-07T00:00:00"/>
        <d v="2018-02-11T00:00:00"/>
        <d v="2017-07-28T00:00:00"/>
        <d v="2017-06-03T00:00:00"/>
        <d v="2017-01-03T00:00:00"/>
        <d v="2016-11-15T00:00:00"/>
        <d v="2016-06-17T00:00:00"/>
        <d v="2016-10-16T00:00:00"/>
        <d v="2019-03-24T00:00:00"/>
        <d v="2018-12-27T00:00:00"/>
        <d v="2018-06-11T00:00:00"/>
        <d v="2018-04-11T00:00:00"/>
        <d v="2018-01-23T00:00:00"/>
        <d v="2017-06-18T00:00:00"/>
        <d v="2017-05-19T00:00:00"/>
        <d v="2017-04-21T00:00:00"/>
        <d v="2017-03-08T00:00:00"/>
        <d v="2016-08-25T00:00:00"/>
        <m/>
      </sharedItems>
      <fieldGroup par="8" base="2">
        <rangePr groupBy="months" startDate="2016-05-30T00:00:00" endDate="2019-10-23T00:00:00"/>
        <groupItems count="14">
          <s v="(en blanco)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3/10/2019"/>
        </groupItems>
      </fieldGroup>
    </cacheField>
    <cacheField name="Categoría" numFmtId="0">
      <sharedItems containsBlank="1" count="33">
        <s v="GTA V"/>
        <s v="Red dead redemption 2"/>
        <s v="Entretenimiento"/>
        <s v="Otro"/>
        <s v="Fortnite"/>
        <s v="Minecraft"/>
        <s v="Ark"/>
        <s v="Golf it"/>
        <s v="Clash Royale"/>
        <s v="Call of Duty"/>
        <s v="PUBG"/>
        <s v="Crash Bandicoot"/>
        <s v="Resident Evil"/>
        <s v="Rocket League"/>
        <s v="Lifeless Planet"/>
        <s v="Pokemon"/>
        <s v="Apex Legends"/>
        <s v="Zelda"/>
        <s v="FIFA"/>
        <s v="Steep"/>
        <s v="Roblox"/>
        <s v="Counter Strike"/>
        <s v="Rust"/>
        <s v="H1Z1"/>
        <s v="Kingdom Hearts"/>
        <s v="Brawl Stars"/>
        <s v="Clash of Clans"/>
        <s v="Dead by Daylight"/>
        <s v="Hello Neighbor"/>
        <s v="Happy Wheels"/>
        <s v="Mario"/>
        <s v="The Forest"/>
        <m/>
      </sharedItems>
    </cacheField>
    <cacheField name="Visualizaciones " numFmtId="0">
      <sharedItems containsString="0" containsBlank="1" containsNumber="1" containsInteger="1" minValue="4545" maxValue="18369595" count="421">
        <n v="5812892"/>
        <n v="11228208"/>
        <n v="9818382"/>
        <n v="7762023"/>
        <n v="5163068"/>
        <n v="13766358"/>
        <n v="6343938"/>
        <n v="15542404"/>
        <n v="11456090"/>
        <n v="16787383"/>
        <n v="11176583"/>
        <n v="7920244"/>
        <n v="5755789"/>
        <n v="18369595"/>
        <n v="1134631"/>
        <n v="792087"/>
        <n v="1002579"/>
        <n v="645363"/>
        <n v="1353574"/>
        <n v="750238"/>
        <n v="1251688"/>
        <n v="1595235"/>
        <n v="1750770"/>
        <n v="1616514"/>
        <n v="2027561"/>
        <n v="1890881"/>
        <n v="1848377"/>
        <n v="1409294"/>
        <n v="89499"/>
        <n v="371649"/>
        <n v="363868"/>
        <n v="483884"/>
        <n v="1674540"/>
        <n v="621565"/>
        <n v="1214111"/>
        <n v="1496262"/>
        <n v="972671"/>
        <n v="720358"/>
        <n v="620230"/>
        <n v="942158"/>
        <n v="942453"/>
        <n v="1744931"/>
        <n v="922987"/>
        <n v="1533043"/>
        <n v="1523086"/>
        <n v="1534574"/>
        <n v="2059860"/>
        <n v="1174349"/>
        <n v="801354"/>
        <n v="2031715"/>
        <n v="280098"/>
        <n v="357031"/>
        <n v="1733377"/>
        <n v="1169489"/>
        <n v="1835552"/>
        <n v="3541705"/>
        <n v="3740590"/>
        <n v="3734230"/>
        <n v="6390388"/>
        <n v="2056734"/>
        <n v="3314503"/>
        <n v="3137304"/>
        <n v="1348113"/>
        <n v="1839473"/>
        <n v="2133662"/>
        <n v="2789849"/>
        <n v="1209467"/>
        <n v="1132832"/>
        <n v="522858"/>
        <n v="1355715"/>
        <n v="445275"/>
        <n v="601325"/>
        <n v="1167114"/>
        <n v="626177"/>
        <n v="679721"/>
        <n v="791604"/>
        <n v="981683"/>
        <n v="951096"/>
        <n v="286543"/>
        <n v="2190481"/>
        <n v="474780"/>
        <n v="757547"/>
        <n v="757900"/>
        <n v="787078"/>
        <n v="328744"/>
        <n v="1591921"/>
        <n v="416921"/>
        <n v="415951"/>
        <n v="3294648"/>
        <n v="341707"/>
        <n v="588403"/>
        <n v="534255"/>
        <n v="163758"/>
        <n v="401561"/>
        <n v="360783"/>
        <n v="412687"/>
        <n v="5669725"/>
        <n v="461757"/>
        <n v="455227"/>
        <n v="120103"/>
        <n v="160584"/>
        <n v="88940"/>
        <n v="422675"/>
        <n v="172281"/>
        <n v="402117"/>
        <n v="159402"/>
        <n v="185792"/>
        <n v="380353"/>
        <n v="249385"/>
        <n v="192064"/>
        <n v="556003"/>
        <n v="285925"/>
        <n v="215110"/>
        <n v="239778"/>
        <n v="311241"/>
        <n v="517392"/>
        <n v="311262"/>
        <n v="304426"/>
        <n v="252573"/>
        <n v="536918"/>
        <n v="711367"/>
        <n v="823978"/>
        <n v="534858"/>
        <n v="604760"/>
        <n v="1017207"/>
        <n v="598120"/>
        <n v="261408"/>
        <n v="778408"/>
        <n v="274637"/>
        <n v="905352"/>
        <n v="7575481"/>
        <n v="348933"/>
        <n v="1615797"/>
        <n v="516519"/>
        <n v="3871928"/>
        <n v="585127"/>
        <n v="2363979"/>
        <n v="2340169"/>
        <n v="1546858"/>
        <n v="1093997"/>
        <n v="4781108"/>
        <n v="2712865"/>
        <n v="4239965"/>
        <n v="908078"/>
        <n v="4331651"/>
        <n v="2335649"/>
        <n v="1096265"/>
        <n v="927164"/>
        <n v="198272"/>
        <n v="497713"/>
        <n v="121153"/>
        <n v="731588"/>
        <n v="1311375"/>
        <n v="274373"/>
        <n v="3801575"/>
        <n v="1558007"/>
        <n v="4747121"/>
        <n v="6524741"/>
        <n v="3030177"/>
        <n v="3343626"/>
        <n v="5413325"/>
        <n v="4045662"/>
        <n v="13927"/>
        <n v="54993"/>
        <n v="5548"/>
        <n v="33362"/>
        <n v="27150"/>
        <n v="4545"/>
        <n v="213860"/>
        <n v="276730"/>
        <n v="262822"/>
        <n v="184214"/>
        <n v="247482"/>
        <n v="231459"/>
        <n v="193896"/>
        <n v="276131"/>
        <n v="216882"/>
        <n v="277090"/>
        <n v="338959"/>
        <n v="383355"/>
        <n v="402595"/>
        <n v="477984"/>
        <n v="918638"/>
        <n v="1061561"/>
        <n v="1110857"/>
        <n v="1014714"/>
        <n v="1127530"/>
        <n v="821133"/>
        <n v="2287276"/>
        <n v="1333891"/>
        <n v="603548"/>
        <n v="660212"/>
        <n v="694940"/>
        <n v="865251"/>
        <n v="761947"/>
        <n v="892512"/>
        <n v="106131"/>
        <n v="137322"/>
        <n v="406351"/>
        <n v="553170"/>
        <n v="88904"/>
        <n v="319432"/>
        <n v="428819"/>
        <n v="3051323"/>
        <n v="4861643"/>
        <n v="2116294"/>
        <n v="974834"/>
        <n v="1892103"/>
        <n v="37154"/>
        <n v="182121"/>
        <n v="312322"/>
        <n v="902624"/>
        <n v="271253"/>
        <n v="423225"/>
        <n v="531894"/>
        <n v="316985"/>
        <n v="386306"/>
        <n v="1174649"/>
        <n v="378082"/>
        <n v="2026777"/>
        <n v="344098"/>
        <n v="1368234"/>
        <n v="179913"/>
        <n v="707584"/>
        <n v="581260"/>
        <n v="473189"/>
        <n v="473032"/>
        <n v="458510"/>
        <n v="1694996"/>
        <n v="315657"/>
        <n v="383138"/>
        <n v="370244"/>
        <n v="385739"/>
        <n v="1851533"/>
        <n v="558759"/>
        <n v="257953"/>
        <n v="379343"/>
        <n v="585748"/>
        <n v="9416"/>
        <n v="12732"/>
        <n v="16893"/>
        <n v="50686"/>
        <n v="20875"/>
        <n v="45765"/>
        <n v="462006"/>
        <n v="34983"/>
        <n v="2146791"/>
        <n v="253360"/>
        <n v="156902"/>
        <n v="108450"/>
        <n v="159918"/>
        <n v="567095"/>
        <n v="698983"/>
        <n v="556424"/>
        <n v="1436853"/>
        <n v="970776"/>
        <n v="892338"/>
        <n v="1426226"/>
        <n v="588327"/>
        <n v="345639"/>
        <n v="277383"/>
        <n v="92877"/>
        <n v="677737"/>
        <n v="177972"/>
        <n v="163911"/>
        <n v="333910"/>
        <n v="944081"/>
        <n v="1435188"/>
        <n v="1223091"/>
        <n v="1021284"/>
        <n v="2273510"/>
        <n v="1096961"/>
        <n v="1997669"/>
        <n v="5035023"/>
        <n v="874486"/>
        <n v="1994441"/>
        <n v="527501"/>
        <n v="444171"/>
        <n v="2871947"/>
        <n v="3064835"/>
        <n v="54134"/>
        <n v="94508"/>
        <n v="88061"/>
        <n v="126450"/>
        <n v="80333"/>
        <n v="161882"/>
        <n v="716476"/>
        <n v="1298147"/>
        <n v="367895"/>
        <n v="1411382"/>
        <n v="15551"/>
        <n v="169059"/>
        <n v="225967"/>
        <n v="588096"/>
        <n v="340438"/>
        <n v="25486"/>
        <n v="239352"/>
        <n v="133282"/>
        <n v="752616"/>
        <n v="303534"/>
        <n v="124639"/>
        <n v="1046677"/>
        <n v="2220448"/>
        <n v="278770"/>
        <n v="132508"/>
        <n v="372551"/>
        <n v="1994932"/>
        <n v="354072"/>
        <n v="1064829"/>
        <n v="1735762"/>
        <n v="833129"/>
        <n v="1784604"/>
        <n v="686592"/>
        <n v="1651856"/>
        <n v="1716823"/>
        <n v="214819"/>
        <n v="82399"/>
        <n v="420081"/>
        <n v="163431"/>
        <n v="108148"/>
        <n v="131988"/>
        <n v="167362"/>
        <n v="521898"/>
        <n v="567511"/>
        <n v="378899"/>
        <n v="557557"/>
        <n v="580999"/>
        <n v="606300"/>
        <n v="327957"/>
        <n v="780108"/>
        <n v="1207481"/>
        <n v="353915"/>
        <n v="630638"/>
        <n v="666483"/>
        <n v="1853213"/>
        <n v="129253"/>
        <n v="277266"/>
        <n v="159943"/>
        <n v="166029"/>
        <n v="146302"/>
        <n v="142834"/>
        <n v="104673"/>
        <n v="325769"/>
        <n v="4228398"/>
        <n v="409145"/>
        <n v="139907"/>
        <n v="341196"/>
        <n v="79838"/>
        <n v="138960"/>
        <n v="195721"/>
        <n v="240640"/>
        <n v="335605"/>
        <n v="203612"/>
        <n v="224595"/>
        <n v="168570"/>
        <n v="241181"/>
        <n v="222207"/>
        <n v="344630"/>
        <n v="174966"/>
        <n v="958826"/>
        <n v="342659"/>
        <n v="410529"/>
        <n v="1979918"/>
        <n v="524344"/>
        <n v="269435"/>
        <n v="764140"/>
        <n v="415208"/>
        <n v="192629"/>
        <n v="213029"/>
        <n v="318345"/>
        <n v="323732"/>
        <n v="265801"/>
        <n v="201069"/>
        <n v="190740"/>
        <n v="150839"/>
        <n v="75267"/>
        <n v="178760"/>
        <n v="154827"/>
        <n v="90249"/>
        <n v="562388"/>
        <n v="410057"/>
        <n v="204953"/>
        <n v="278712"/>
        <n v="332891"/>
        <n v="262104"/>
        <n v="864579"/>
        <n v="655774"/>
        <n v="90466"/>
        <n v="24089"/>
        <n v="275269"/>
        <n v="318477"/>
        <n v="469800"/>
        <n v="482013"/>
        <n v="1123814"/>
        <n v="400108"/>
        <n v="856583"/>
        <n v="774012"/>
        <n v="854543"/>
        <n v="1201010"/>
        <n v="284617"/>
        <n v="517219"/>
        <n v="813521"/>
        <n v="1038028"/>
        <n v="1860933"/>
        <n v="610775"/>
        <n v="1505775"/>
        <n v="2401421"/>
        <n v="2546278"/>
        <n v="8547912"/>
        <n v="1896685"/>
        <n v="1016586"/>
        <n v="3702628"/>
        <n v="3689204"/>
        <n v="5034002"/>
        <n v="7658207"/>
        <n v="734149"/>
        <n v="4227126"/>
        <n v="925497"/>
        <n v="753426"/>
        <n v="14156"/>
        <m/>
      </sharedItems>
    </cacheField>
    <cacheField name="Interacciones" numFmtId="0">
      <sharedItems containsString="0" containsBlank="1" containsNumber="1" containsInteger="1" minValue="13" maxValue="178796"/>
    </cacheField>
    <cacheField name="Popularidad" numFmtId="0">
      <sharedItems containsString="0" containsBlank="1" containsNumber="1" containsInteger="1" minValue="181" maxValue="1700000"/>
    </cacheField>
    <cacheField name="Trimestres" numFmtId="0" databaseField="0">
      <fieldGroup base="2">
        <rangePr groupBy="quarters" startDate="2016-05-30T00:00:00" endDate="2019-10-23T00:00:00"/>
        <groupItems count="6">
          <s v="&lt;30/05/2016"/>
          <s v="Trim.1"/>
          <s v="Trim.2"/>
          <s v="Trim.3"/>
          <s v="Trim.4"/>
          <s v="&gt;23/10/2019"/>
        </groupItems>
      </fieldGroup>
    </cacheField>
    <cacheField name="Años" numFmtId="0" databaseField="0">
      <fieldGroup base="2">
        <rangePr groupBy="years" startDate="2016-05-30T00:00:00" endDate="2019-10-23T00:00:00"/>
        <groupItems count="6">
          <s v="&lt;30/05/2016"/>
          <s v="2016"/>
          <s v="2017"/>
          <s v="2018"/>
          <s v="2019"/>
          <s v="&gt;23/10/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65">
  <r>
    <x v="0"/>
    <x v="0"/>
    <x v="0"/>
    <x v="0"/>
    <x v="0"/>
    <n v="23914"/>
    <n v="577000"/>
  </r>
  <r>
    <x v="1"/>
    <x v="0"/>
    <x v="1"/>
    <x v="1"/>
    <x v="1"/>
    <n v="50490"/>
    <n v="977000"/>
  </r>
  <r>
    <x v="2"/>
    <x v="0"/>
    <x v="2"/>
    <x v="2"/>
    <x v="2"/>
    <n v="54482"/>
    <n v="1000000"/>
  </r>
  <r>
    <x v="3"/>
    <x v="0"/>
    <x v="3"/>
    <x v="3"/>
    <x v="3"/>
    <n v="42415"/>
    <n v="802000"/>
  </r>
  <r>
    <x v="4"/>
    <x v="0"/>
    <x v="4"/>
    <x v="4"/>
    <x v="4"/>
    <n v="26213"/>
    <n v="544000"/>
  </r>
  <r>
    <x v="5"/>
    <x v="0"/>
    <x v="5"/>
    <x v="4"/>
    <x v="5"/>
    <n v="34476"/>
    <n v="880000"/>
  </r>
  <r>
    <x v="6"/>
    <x v="0"/>
    <x v="6"/>
    <x v="3"/>
    <x v="6"/>
    <n v="21860"/>
    <n v="419000"/>
  </r>
  <r>
    <x v="7"/>
    <x v="0"/>
    <x v="7"/>
    <x v="2"/>
    <x v="7"/>
    <n v="38319"/>
    <n v="855000"/>
  </r>
  <r>
    <x v="8"/>
    <x v="0"/>
    <x v="8"/>
    <x v="3"/>
    <x v="8"/>
    <n v="50554"/>
    <n v="626000"/>
  </r>
  <r>
    <x v="9"/>
    <x v="0"/>
    <x v="9"/>
    <x v="2"/>
    <x v="9"/>
    <n v="85842"/>
    <n v="1700000"/>
  </r>
  <r>
    <x v="10"/>
    <x v="0"/>
    <x v="10"/>
    <x v="3"/>
    <x v="10"/>
    <n v="15962"/>
    <n v="455000"/>
  </r>
  <r>
    <x v="11"/>
    <x v="0"/>
    <x v="11"/>
    <x v="3"/>
    <x v="11"/>
    <n v="26837"/>
    <n v="443000"/>
  </r>
  <r>
    <x v="12"/>
    <x v="0"/>
    <x v="12"/>
    <x v="3"/>
    <x v="12"/>
    <n v="22638"/>
    <n v="413000"/>
  </r>
  <r>
    <x v="13"/>
    <x v="0"/>
    <x v="13"/>
    <x v="3"/>
    <x v="13"/>
    <n v="22173"/>
    <n v="560000"/>
  </r>
  <r>
    <x v="14"/>
    <x v="1"/>
    <x v="14"/>
    <x v="4"/>
    <x v="14"/>
    <n v="1492"/>
    <n v="59000"/>
  </r>
  <r>
    <x v="15"/>
    <x v="1"/>
    <x v="15"/>
    <x v="5"/>
    <x v="15"/>
    <n v="8712"/>
    <n v="108000"/>
  </r>
  <r>
    <x v="16"/>
    <x v="1"/>
    <x v="16"/>
    <x v="5"/>
    <x v="16"/>
    <n v="10103"/>
    <n v="114000"/>
  </r>
  <r>
    <x v="17"/>
    <x v="1"/>
    <x v="17"/>
    <x v="6"/>
    <x v="17"/>
    <n v="2199"/>
    <n v="85000"/>
  </r>
  <r>
    <x v="18"/>
    <x v="1"/>
    <x v="18"/>
    <x v="0"/>
    <x v="18"/>
    <n v="4772"/>
    <n v="90000"/>
  </r>
  <r>
    <x v="19"/>
    <x v="1"/>
    <x v="19"/>
    <x v="4"/>
    <x v="19"/>
    <n v="703"/>
    <n v="72000"/>
  </r>
  <r>
    <x v="20"/>
    <x v="1"/>
    <x v="20"/>
    <x v="4"/>
    <x v="20"/>
    <n v="1031"/>
    <n v="125000"/>
  </r>
  <r>
    <x v="21"/>
    <x v="1"/>
    <x v="21"/>
    <x v="5"/>
    <x v="21"/>
    <n v="10673"/>
    <n v="180000"/>
  </r>
  <r>
    <x v="22"/>
    <x v="1"/>
    <x v="22"/>
    <x v="5"/>
    <x v="22"/>
    <n v="2677"/>
    <n v="98000"/>
  </r>
  <r>
    <x v="23"/>
    <x v="1"/>
    <x v="23"/>
    <x v="3"/>
    <x v="23"/>
    <n v="3504"/>
    <n v="156000"/>
  </r>
  <r>
    <x v="24"/>
    <x v="1"/>
    <x v="24"/>
    <x v="5"/>
    <x v="24"/>
    <n v="11583"/>
    <n v="119000"/>
  </r>
  <r>
    <x v="25"/>
    <x v="1"/>
    <x v="25"/>
    <x v="3"/>
    <x v="25"/>
    <n v="3159"/>
    <n v="119000"/>
  </r>
  <r>
    <x v="26"/>
    <x v="1"/>
    <x v="26"/>
    <x v="0"/>
    <x v="26"/>
    <n v="2569"/>
    <n v="75000"/>
  </r>
  <r>
    <x v="27"/>
    <x v="1"/>
    <x v="27"/>
    <x v="5"/>
    <x v="27"/>
    <n v="8133"/>
    <n v="88000"/>
  </r>
  <r>
    <x v="28"/>
    <x v="2"/>
    <x v="28"/>
    <x v="3"/>
    <x v="28"/>
    <n v="366"/>
    <n v="7700"/>
  </r>
  <r>
    <x v="29"/>
    <x v="2"/>
    <x v="29"/>
    <x v="3"/>
    <x v="29"/>
    <n v="3036"/>
    <n v="29000"/>
  </r>
  <r>
    <x v="30"/>
    <x v="2"/>
    <x v="30"/>
    <x v="3"/>
    <x v="30"/>
    <n v="513"/>
    <n v="18000"/>
  </r>
  <r>
    <x v="31"/>
    <x v="2"/>
    <x v="31"/>
    <x v="3"/>
    <x v="31"/>
    <n v="1126"/>
    <n v="34000"/>
  </r>
  <r>
    <x v="32"/>
    <x v="2"/>
    <x v="32"/>
    <x v="7"/>
    <x v="32"/>
    <n v="1166"/>
    <n v="81000"/>
  </r>
  <r>
    <x v="33"/>
    <x v="2"/>
    <x v="33"/>
    <x v="3"/>
    <x v="33"/>
    <n v="838"/>
    <n v="41000"/>
  </r>
  <r>
    <x v="34"/>
    <x v="2"/>
    <x v="34"/>
    <x v="5"/>
    <x v="34"/>
    <n v="4658"/>
    <n v="129000"/>
  </r>
  <r>
    <x v="35"/>
    <x v="2"/>
    <x v="35"/>
    <x v="3"/>
    <x v="35"/>
    <n v="2727"/>
    <n v="138000"/>
  </r>
  <r>
    <x v="36"/>
    <x v="2"/>
    <x v="22"/>
    <x v="3"/>
    <x v="36"/>
    <n v="915"/>
    <n v="57000"/>
  </r>
  <r>
    <x v="37"/>
    <x v="2"/>
    <x v="36"/>
    <x v="8"/>
    <x v="37"/>
    <n v="671"/>
    <n v="25000"/>
  </r>
  <r>
    <x v="38"/>
    <x v="2"/>
    <x v="37"/>
    <x v="8"/>
    <x v="38"/>
    <n v="897"/>
    <n v="32000"/>
  </r>
  <r>
    <x v="39"/>
    <x v="2"/>
    <x v="38"/>
    <x v="5"/>
    <x v="39"/>
    <n v="2253"/>
    <n v="40000"/>
  </r>
  <r>
    <x v="40"/>
    <x v="2"/>
    <x v="39"/>
    <x v="8"/>
    <x v="40"/>
    <n v="1057"/>
    <n v="36000"/>
  </r>
  <r>
    <x v="41"/>
    <x v="2"/>
    <x v="40"/>
    <x v="5"/>
    <x v="41"/>
    <n v="3507"/>
    <n v="118000"/>
  </r>
  <r>
    <x v="42"/>
    <x v="3"/>
    <x v="41"/>
    <x v="4"/>
    <x v="42"/>
    <n v="1078"/>
    <n v="50000"/>
  </r>
  <r>
    <x v="43"/>
    <x v="3"/>
    <x v="42"/>
    <x v="4"/>
    <x v="43"/>
    <n v="2005"/>
    <n v="59000"/>
  </r>
  <r>
    <x v="44"/>
    <x v="3"/>
    <x v="43"/>
    <x v="4"/>
    <x v="44"/>
    <n v="1528"/>
    <n v="59000"/>
  </r>
  <r>
    <x v="45"/>
    <x v="3"/>
    <x v="44"/>
    <x v="4"/>
    <x v="45"/>
    <n v="2748"/>
    <n v="76000"/>
  </r>
  <r>
    <x v="46"/>
    <x v="3"/>
    <x v="45"/>
    <x v="4"/>
    <x v="46"/>
    <n v="4451"/>
    <n v="85000"/>
  </r>
  <r>
    <x v="47"/>
    <x v="3"/>
    <x v="46"/>
    <x v="4"/>
    <x v="47"/>
    <n v="2296"/>
    <n v="61000"/>
  </r>
  <r>
    <x v="48"/>
    <x v="3"/>
    <x v="47"/>
    <x v="4"/>
    <x v="48"/>
    <n v="503"/>
    <n v="62000"/>
  </r>
  <r>
    <x v="49"/>
    <x v="3"/>
    <x v="48"/>
    <x v="4"/>
    <x v="49"/>
    <n v="1791"/>
    <n v="63000"/>
  </r>
  <r>
    <x v="50"/>
    <x v="3"/>
    <x v="49"/>
    <x v="3"/>
    <x v="50"/>
    <n v="452"/>
    <n v="23000"/>
  </r>
  <r>
    <x v="51"/>
    <x v="3"/>
    <x v="50"/>
    <x v="3"/>
    <x v="51"/>
    <n v="303"/>
    <n v="19000"/>
  </r>
  <r>
    <x v="52"/>
    <x v="3"/>
    <x v="51"/>
    <x v="0"/>
    <x v="52"/>
    <n v="1636"/>
    <n v="35000"/>
  </r>
  <r>
    <x v="53"/>
    <x v="3"/>
    <x v="52"/>
    <x v="6"/>
    <x v="53"/>
    <n v="7711"/>
    <n v="73000"/>
  </r>
  <r>
    <x v="54"/>
    <x v="3"/>
    <x v="53"/>
    <x v="0"/>
    <x v="54"/>
    <n v="1355"/>
    <n v="38000"/>
  </r>
  <r>
    <x v="55"/>
    <x v="3"/>
    <x v="54"/>
    <x v="0"/>
    <x v="55"/>
    <n v="2142"/>
    <n v="69000"/>
  </r>
  <r>
    <x v="56"/>
    <x v="4"/>
    <x v="55"/>
    <x v="4"/>
    <x v="56"/>
    <n v="6277"/>
    <n v="150000"/>
  </r>
  <r>
    <x v="57"/>
    <x v="4"/>
    <x v="56"/>
    <x v="4"/>
    <x v="57"/>
    <n v="7475"/>
    <n v="199000"/>
  </r>
  <r>
    <x v="58"/>
    <x v="4"/>
    <x v="57"/>
    <x v="4"/>
    <x v="58"/>
    <n v="4934"/>
    <n v="253000"/>
  </r>
  <r>
    <x v="59"/>
    <x v="4"/>
    <x v="58"/>
    <x v="4"/>
    <x v="59"/>
    <n v="178796"/>
    <n v="297000"/>
  </r>
  <r>
    <x v="60"/>
    <x v="4"/>
    <x v="59"/>
    <x v="4"/>
    <x v="60"/>
    <n v="5619"/>
    <n v="137000"/>
  </r>
  <r>
    <x v="61"/>
    <x v="4"/>
    <x v="60"/>
    <x v="4"/>
    <x v="61"/>
    <n v="4554"/>
    <n v="105000"/>
  </r>
  <r>
    <x v="62"/>
    <x v="4"/>
    <x v="61"/>
    <x v="4"/>
    <x v="62"/>
    <n v="862"/>
    <n v="57000"/>
  </r>
  <r>
    <x v="63"/>
    <x v="4"/>
    <x v="62"/>
    <x v="2"/>
    <x v="63"/>
    <n v="4275"/>
    <n v="92000"/>
  </r>
  <r>
    <x v="64"/>
    <x v="4"/>
    <x v="63"/>
    <x v="9"/>
    <x v="64"/>
    <n v="2242"/>
    <n v="89000"/>
  </r>
  <r>
    <x v="65"/>
    <x v="4"/>
    <x v="64"/>
    <x v="2"/>
    <x v="65"/>
    <n v="5245"/>
    <n v="114000"/>
  </r>
  <r>
    <x v="66"/>
    <x v="4"/>
    <x v="65"/>
    <x v="8"/>
    <x v="66"/>
    <n v="2141"/>
    <n v="76000"/>
  </r>
  <r>
    <x v="67"/>
    <x v="4"/>
    <x v="66"/>
    <x v="8"/>
    <x v="67"/>
    <n v="2228"/>
    <n v="46000"/>
  </r>
  <r>
    <x v="68"/>
    <x v="4"/>
    <x v="67"/>
    <x v="9"/>
    <x v="68"/>
    <n v="1041"/>
    <n v="39000"/>
  </r>
  <r>
    <x v="69"/>
    <x v="4"/>
    <x v="68"/>
    <x v="9"/>
    <x v="69"/>
    <n v="2624"/>
    <n v="60000"/>
  </r>
  <r>
    <x v="70"/>
    <x v="5"/>
    <x v="69"/>
    <x v="0"/>
    <x v="70"/>
    <n v="500"/>
    <n v="16000"/>
  </r>
  <r>
    <x v="71"/>
    <x v="5"/>
    <x v="70"/>
    <x v="2"/>
    <x v="71"/>
    <n v="3438"/>
    <n v="39000"/>
  </r>
  <r>
    <x v="72"/>
    <x v="5"/>
    <x v="71"/>
    <x v="0"/>
    <x v="72"/>
    <n v="955"/>
    <n v="27000"/>
  </r>
  <r>
    <x v="73"/>
    <x v="5"/>
    <x v="72"/>
    <x v="0"/>
    <x v="73"/>
    <n v="1082"/>
    <n v="20000"/>
  </r>
  <r>
    <x v="74"/>
    <x v="5"/>
    <x v="73"/>
    <x v="0"/>
    <x v="74"/>
    <n v="1919"/>
    <n v="26000"/>
  </r>
  <r>
    <x v="75"/>
    <x v="5"/>
    <x v="74"/>
    <x v="0"/>
    <x v="75"/>
    <n v="1771"/>
    <n v="26000"/>
  </r>
  <r>
    <x v="76"/>
    <x v="5"/>
    <x v="75"/>
    <x v="0"/>
    <x v="76"/>
    <n v="1254"/>
    <n v="29000"/>
  </r>
  <r>
    <x v="77"/>
    <x v="5"/>
    <x v="23"/>
    <x v="0"/>
    <x v="77"/>
    <n v="1008"/>
    <n v="32000"/>
  </r>
  <r>
    <x v="78"/>
    <x v="5"/>
    <x v="76"/>
    <x v="0"/>
    <x v="78"/>
    <n v="428"/>
    <n v="21000"/>
  </r>
  <r>
    <x v="79"/>
    <x v="5"/>
    <x v="77"/>
    <x v="0"/>
    <x v="79"/>
    <n v="707"/>
    <n v="37000"/>
  </r>
  <r>
    <x v="80"/>
    <x v="5"/>
    <x v="78"/>
    <x v="10"/>
    <x v="80"/>
    <n v="646"/>
    <n v="21000"/>
  </r>
  <r>
    <x v="81"/>
    <x v="5"/>
    <x v="79"/>
    <x v="0"/>
    <x v="81"/>
    <n v="1555"/>
    <n v="25000"/>
  </r>
  <r>
    <x v="82"/>
    <x v="5"/>
    <x v="80"/>
    <x v="0"/>
    <x v="82"/>
    <n v="1026"/>
    <n v="22000"/>
  </r>
  <r>
    <x v="83"/>
    <x v="5"/>
    <x v="81"/>
    <x v="0"/>
    <x v="83"/>
    <n v="1109"/>
    <n v="19000"/>
  </r>
  <r>
    <x v="84"/>
    <x v="6"/>
    <x v="69"/>
    <x v="4"/>
    <x v="84"/>
    <n v="1388"/>
    <n v="17000"/>
  </r>
  <r>
    <x v="85"/>
    <x v="6"/>
    <x v="82"/>
    <x v="4"/>
    <x v="85"/>
    <n v="1402"/>
    <n v="39000"/>
  </r>
  <r>
    <x v="86"/>
    <x v="6"/>
    <x v="83"/>
    <x v="4"/>
    <x v="86"/>
    <n v="783"/>
    <n v="17000"/>
  </r>
  <r>
    <x v="87"/>
    <x v="6"/>
    <x v="84"/>
    <x v="4"/>
    <x v="87"/>
    <n v="840"/>
    <n v="19000"/>
  </r>
  <r>
    <x v="88"/>
    <x v="6"/>
    <x v="85"/>
    <x v="4"/>
    <x v="88"/>
    <n v="5965"/>
    <n v="101000"/>
  </r>
  <r>
    <x v="89"/>
    <x v="6"/>
    <x v="86"/>
    <x v="3"/>
    <x v="89"/>
    <n v="1506"/>
    <n v="23000"/>
  </r>
  <r>
    <x v="90"/>
    <x v="6"/>
    <x v="87"/>
    <x v="10"/>
    <x v="90"/>
    <n v="1150"/>
    <n v="40000"/>
  </r>
  <r>
    <x v="91"/>
    <x v="6"/>
    <x v="37"/>
    <x v="11"/>
    <x v="91"/>
    <n v="1533"/>
    <n v="60000"/>
  </r>
  <r>
    <x v="92"/>
    <x v="6"/>
    <x v="88"/>
    <x v="3"/>
    <x v="92"/>
    <n v="938"/>
    <n v="10000"/>
  </r>
  <r>
    <x v="93"/>
    <x v="6"/>
    <x v="89"/>
    <x v="12"/>
    <x v="93"/>
    <n v="1093"/>
    <n v="19000"/>
  </r>
  <r>
    <x v="94"/>
    <x v="6"/>
    <x v="90"/>
    <x v="13"/>
    <x v="94"/>
    <n v="778"/>
    <n v="25000"/>
  </r>
  <r>
    <x v="95"/>
    <x v="6"/>
    <x v="91"/>
    <x v="14"/>
    <x v="95"/>
    <n v="1646"/>
    <n v="35000"/>
  </r>
  <r>
    <x v="96"/>
    <x v="6"/>
    <x v="92"/>
    <x v="15"/>
    <x v="96"/>
    <n v="7970"/>
    <n v="165000"/>
  </r>
  <r>
    <x v="97"/>
    <x v="6"/>
    <x v="93"/>
    <x v="3"/>
    <x v="97"/>
    <n v="1707"/>
    <n v="33000"/>
  </r>
  <r>
    <x v="98"/>
    <x v="7"/>
    <x v="94"/>
    <x v="2"/>
    <x v="98"/>
    <n v="3629"/>
    <n v="41000"/>
  </r>
  <r>
    <x v="99"/>
    <x v="7"/>
    <x v="95"/>
    <x v="16"/>
    <x v="99"/>
    <n v="1535"/>
    <n v="8600"/>
  </r>
  <r>
    <x v="100"/>
    <x v="7"/>
    <x v="96"/>
    <x v="4"/>
    <x v="100"/>
    <n v="499"/>
    <n v="13000"/>
  </r>
  <r>
    <x v="101"/>
    <x v="7"/>
    <x v="97"/>
    <x v="4"/>
    <x v="101"/>
    <n v="215"/>
    <n v="5600"/>
  </r>
  <r>
    <x v="102"/>
    <x v="7"/>
    <x v="85"/>
    <x v="4"/>
    <x v="102"/>
    <n v="159"/>
    <n v="30000"/>
  </r>
  <r>
    <x v="103"/>
    <x v="7"/>
    <x v="98"/>
    <x v="2"/>
    <x v="103"/>
    <n v="821"/>
    <n v="24000"/>
  </r>
  <r>
    <x v="104"/>
    <x v="7"/>
    <x v="99"/>
    <x v="5"/>
    <x v="104"/>
    <n v="2584"/>
    <n v="35000"/>
  </r>
  <r>
    <x v="105"/>
    <x v="7"/>
    <x v="100"/>
    <x v="2"/>
    <x v="105"/>
    <n v="2134"/>
    <n v="15000"/>
  </r>
  <r>
    <x v="106"/>
    <x v="7"/>
    <x v="101"/>
    <x v="5"/>
    <x v="106"/>
    <n v="354"/>
    <n v="13000"/>
  </r>
  <r>
    <x v="107"/>
    <x v="7"/>
    <x v="102"/>
    <x v="17"/>
    <x v="107"/>
    <n v="746"/>
    <n v="15000"/>
  </r>
  <r>
    <x v="108"/>
    <x v="7"/>
    <x v="103"/>
    <x v="18"/>
    <x v="108"/>
    <n v="436"/>
    <n v="11000"/>
  </r>
  <r>
    <x v="109"/>
    <x v="7"/>
    <x v="104"/>
    <x v="5"/>
    <x v="109"/>
    <n v="704"/>
    <n v="15000"/>
  </r>
  <r>
    <x v="110"/>
    <x v="7"/>
    <x v="105"/>
    <x v="19"/>
    <x v="110"/>
    <n v="318"/>
    <n v="20000"/>
  </r>
  <r>
    <x v="111"/>
    <x v="7"/>
    <x v="67"/>
    <x v="18"/>
    <x v="111"/>
    <n v="510"/>
    <n v="12000"/>
  </r>
  <r>
    <x v="112"/>
    <x v="8"/>
    <x v="106"/>
    <x v="4"/>
    <x v="112"/>
    <n v="212"/>
    <n v="16000"/>
  </r>
  <r>
    <x v="113"/>
    <x v="8"/>
    <x v="107"/>
    <x v="4"/>
    <x v="113"/>
    <n v="238"/>
    <n v="14000"/>
  </r>
  <r>
    <x v="114"/>
    <x v="8"/>
    <x v="108"/>
    <x v="4"/>
    <x v="114"/>
    <n v="696"/>
    <n v="26000"/>
  </r>
  <r>
    <x v="115"/>
    <x v="8"/>
    <x v="109"/>
    <x v="4"/>
    <x v="115"/>
    <n v="328"/>
    <n v="26000"/>
  </r>
  <r>
    <x v="116"/>
    <x v="8"/>
    <x v="110"/>
    <x v="4"/>
    <x v="116"/>
    <n v="346"/>
    <n v="16000"/>
  </r>
  <r>
    <x v="117"/>
    <x v="8"/>
    <x v="111"/>
    <x v="3"/>
    <x v="117"/>
    <n v="303"/>
    <n v="19000"/>
  </r>
  <r>
    <x v="118"/>
    <x v="8"/>
    <x v="112"/>
    <x v="4"/>
    <x v="118"/>
    <n v="334"/>
    <n v="15000"/>
  </r>
  <r>
    <x v="119"/>
    <x v="8"/>
    <x v="113"/>
    <x v="5"/>
    <x v="119"/>
    <n v="8608"/>
    <n v="41000"/>
  </r>
  <r>
    <x v="120"/>
    <x v="8"/>
    <x v="114"/>
    <x v="5"/>
    <x v="120"/>
    <n v="3776"/>
    <n v="57000"/>
  </r>
  <r>
    <x v="121"/>
    <x v="8"/>
    <x v="115"/>
    <x v="5"/>
    <x v="121"/>
    <n v="2061"/>
    <n v="54000"/>
  </r>
  <r>
    <x v="122"/>
    <x v="8"/>
    <x v="116"/>
    <x v="5"/>
    <x v="122"/>
    <n v="764"/>
    <n v="26000"/>
  </r>
  <r>
    <x v="123"/>
    <x v="8"/>
    <x v="117"/>
    <x v="6"/>
    <x v="123"/>
    <n v="1343"/>
    <n v="28000"/>
  </r>
  <r>
    <x v="124"/>
    <x v="8"/>
    <x v="118"/>
    <x v="5"/>
    <x v="124"/>
    <n v="2113"/>
    <n v="68000"/>
  </r>
  <r>
    <x v="125"/>
    <x v="8"/>
    <x v="119"/>
    <x v="2"/>
    <x v="125"/>
    <n v="963"/>
    <n v="37000"/>
  </r>
  <r>
    <x v="126"/>
    <x v="9"/>
    <x v="120"/>
    <x v="4"/>
    <x v="126"/>
    <n v="1310"/>
    <n v="10000"/>
  </r>
  <r>
    <x v="127"/>
    <x v="9"/>
    <x v="121"/>
    <x v="4"/>
    <x v="127"/>
    <n v="966"/>
    <n v="33000"/>
  </r>
  <r>
    <x v="128"/>
    <x v="9"/>
    <x v="122"/>
    <x v="0"/>
    <x v="128"/>
    <n v="1017"/>
    <n v="21000"/>
  </r>
  <r>
    <x v="129"/>
    <x v="9"/>
    <x v="123"/>
    <x v="4"/>
    <x v="129"/>
    <n v="2148"/>
    <n v="27000"/>
  </r>
  <r>
    <x v="130"/>
    <x v="9"/>
    <x v="124"/>
    <x v="4"/>
    <x v="130"/>
    <n v="7267"/>
    <n v="113000"/>
  </r>
  <r>
    <x v="131"/>
    <x v="9"/>
    <x v="125"/>
    <x v="0"/>
    <x v="131"/>
    <n v="1363"/>
    <n v="28000"/>
  </r>
  <r>
    <x v="132"/>
    <x v="9"/>
    <x v="126"/>
    <x v="0"/>
    <x v="132"/>
    <n v="3352"/>
    <n v="82000"/>
  </r>
  <r>
    <x v="133"/>
    <x v="9"/>
    <x v="127"/>
    <x v="3"/>
    <x v="133"/>
    <n v="598"/>
    <n v="15000"/>
  </r>
  <r>
    <x v="134"/>
    <x v="9"/>
    <x v="128"/>
    <x v="2"/>
    <x v="134"/>
    <n v="2748"/>
    <n v="101000"/>
  </r>
  <r>
    <x v="135"/>
    <x v="9"/>
    <x v="129"/>
    <x v="0"/>
    <x v="135"/>
    <n v="2089"/>
    <n v="27000"/>
  </r>
  <r>
    <x v="136"/>
    <x v="9"/>
    <x v="130"/>
    <x v="2"/>
    <x v="136"/>
    <n v="3676"/>
    <n v="56000"/>
  </r>
  <r>
    <x v="137"/>
    <x v="9"/>
    <x v="131"/>
    <x v="0"/>
    <x v="137"/>
    <n v="2065"/>
    <n v="46000"/>
  </r>
  <r>
    <x v="138"/>
    <x v="9"/>
    <x v="132"/>
    <x v="0"/>
    <x v="138"/>
    <n v="2582"/>
    <n v="77000"/>
  </r>
  <r>
    <x v="139"/>
    <x v="9"/>
    <x v="54"/>
    <x v="0"/>
    <x v="139"/>
    <n v="2373"/>
    <n v="36000"/>
  </r>
  <r>
    <x v="140"/>
    <x v="10"/>
    <x v="0"/>
    <x v="5"/>
    <x v="140"/>
    <n v="4001"/>
    <n v="118000"/>
  </r>
  <r>
    <x v="141"/>
    <x v="10"/>
    <x v="57"/>
    <x v="7"/>
    <x v="141"/>
    <n v="2977"/>
    <n v="60000"/>
  </r>
  <r>
    <x v="142"/>
    <x v="10"/>
    <x v="83"/>
    <x v="5"/>
    <x v="142"/>
    <n v="11173"/>
    <n v="128000"/>
  </r>
  <r>
    <x v="143"/>
    <x v="10"/>
    <x v="133"/>
    <x v="4"/>
    <x v="143"/>
    <n v="2449"/>
    <n v="24000"/>
  </r>
  <r>
    <x v="144"/>
    <x v="10"/>
    <x v="134"/>
    <x v="5"/>
    <x v="144"/>
    <n v="22183"/>
    <n v="78000"/>
  </r>
  <r>
    <x v="145"/>
    <x v="10"/>
    <x v="61"/>
    <x v="5"/>
    <x v="145"/>
    <n v="3025"/>
    <n v="64000"/>
  </r>
  <r>
    <x v="146"/>
    <x v="10"/>
    <x v="135"/>
    <x v="5"/>
    <x v="146"/>
    <n v="1119"/>
    <n v="24000"/>
  </r>
  <r>
    <x v="147"/>
    <x v="10"/>
    <x v="136"/>
    <x v="5"/>
    <x v="147"/>
    <n v="415"/>
    <n v="15000"/>
  </r>
  <r>
    <x v="148"/>
    <x v="10"/>
    <x v="137"/>
    <x v="20"/>
    <x v="148"/>
    <n v="105"/>
    <n v="3000"/>
  </r>
  <r>
    <x v="149"/>
    <x v="10"/>
    <x v="26"/>
    <x v="5"/>
    <x v="149"/>
    <n v="248"/>
    <n v="12000"/>
  </r>
  <r>
    <x v="150"/>
    <x v="10"/>
    <x v="138"/>
    <x v="5"/>
    <x v="150"/>
    <n v="143"/>
    <n v="3200"/>
  </r>
  <r>
    <x v="151"/>
    <x v="10"/>
    <x v="139"/>
    <x v="5"/>
    <x v="151"/>
    <n v="467"/>
    <n v="10000"/>
  </r>
  <r>
    <x v="152"/>
    <x v="10"/>
    <x v="140"/>
    <x v="5"/>
    <x v="152"/>
    <n v="1466"/>
    <n v="20000"/>
  </r>
  <r>
    <x v="153"/>
    <x v="10"/>
    <x v="141"/>
    <x v="5"/>
    <x v="153"/>
    <n v="186"/>
    <n v="4600"/>
  </r>
  <r>
    <x v="154"/>
    <x v="11"/>
    <x v="142"/>
    <x v="4"/>
    <x v="154"/>
    <n v="11966"/>
    <n v="262000"/>
  </r>
  <r>
    <x v="155"/>
    <x v="11"/>
    <x v="143"/>
    <x v="4"/>
    <x v="155"/>
    <n v="5302"/>
    <n v="92000"/>
  </r>
  <r>
    <x v="156"/>
    <x v="11"/>
    <x v="144"/>
    <x v="4"/>
    <x v="156"/>
    <n v="6063"/>
    <n v="153000"/>
  </r>
  <r>
    <x v="157"/>
    <x v="11"/>
    <x v="145"/>
    <x v="4"/>
    <x v="157"/>
    <n v="18697"/>
    <n v="277000"/>
  </r>
  <r>
    <x v="158"/>
    <x v="11"/>
    <x v="146"/>
    <x v="4"/>
    <x v="158"/>
    <n v="5976"/>
    <n v="146000"/>
  </r>
  <r>
    <x v="159"/>
    <x v="11"/>
    <x v="147"/>
    <x v="4"/>
    <x v="159"/>
    <n v="4024"/>
    <n v="103000"/>
  </r>
  <r>
    <x v="160"/>
    <x v="11"/>
    <x v="148"/>
    <x v="4"/>
    <x v="160"/>
    <n v="5989"/>
    <n v="182000"/>
  </r>
  <r>
    <x v="161"/>
    <x v="11"/>
    <x v="22"/>
    <x v="4"/>
    <x v="161"/>
    <n v="3260"/>
    <n v="177000"/>
  </r>
  <r>
    <x v="162"/>
    <x v="11"/>
    <x v="149"/>
    <x v="21"/>
    <x v="162"/>
    <n v="33"/>
    <n v="477"/>
  </r>
  <r>
    <x v="163"/>
    <x v="11"/>
    <x v="150"/>
    <x v="22"/>
    <x v="163"/>
    <n v="168"/>
    <n v="2300"/>
  </r>
  <r>
    <x v="164"/>
    <x v="11"/>
    <x v="151"/>
    <x v="23"/>
    <x v="164"/>
    <n v="13"/>
    <n v="181"/>
  </r>
  <r>
    <x v="165"/>
    <x v="11"/>
    <x v="152"/>
    <x v="3"/>
    <x v="165"/>
    <n v="137"/>
    <n v="675"/>
  </r>
  <r>
    <x v="166"/>
    <x v="11"/>
    <x v="93"/>
    <x v="22"/>
    <x v="166"/>
    <n v="160"/>
    <n v="1900"/>
  </r>
  <r>
    <x v="167"/>
    <x v="11"/>
    <x v="153"/>
    <x v="22"/>
    <x v="167"/>
    <n v="32"/>
    <n v="237"/>
  </r>
  <r>
    <x v="168"/>
    <x v="12"/>
    <x v="55"/>
    <x v="21"/>
    <x v="168"/>
    <n v="370"/>
    <n v="13000"/>
  </r>
  <r>
    <x v="169"/>
    <x v="12"/>
    <x v="2"/>
    <x v="21"/>
    <x v="169"/>
    <n v="435"/>
    <n v="13000"/>
  </r>
  <r>
    <x v="170"/>
    <x v="12"/>
    <x v="154"/>
    <x v="21"/>
    <x v="170"/>
    <n v="409"/>
    <n v="12000"/>
  </r>
  <r>
    <x v="171"/>
    <x v="12"/>
    <x v="155"/>
    <x v="21"/>
    <x v="171"/>
    <n v="578"/>
    <n v="12000"/>
  </r>
  <r>
    <x v="172"/>
    <x v="12"/>
    <x v="156"/>
    <x v="21"/>
    <x v="172"/>
    <n v="431"/>
    <n v="13000"/>
  </r>
  <r>
    <x v="173"/>
    <x v="12"/>
    <x v="157"/>
    <x v="21"/>
    <x v="173"/>
    <n v="428"/>
    <n v="14000"/>
  </r>
  <r>
    <x v="174"/>
    <x v="12"/>
    <x v="158"/>
    <x v="10"/>
    <x v="174"/>
    <n v="500"/>
    <n v="16000"/>
  </r>
  <r>
    <x v="175"/>
    <x v="12"/>
    <x v="159"/>
    <x v="10"/>
    <x v="175"/>
    <n v="194"/>
    <n v="17000"/>
  </r>
  <r>
    <x v="176"/>
    <x v="12"/>
    <x v="160"/>
    <x v="21"/>
    <x v="176"/>
    <n v="719"/>
    <n v="11000"/>
  </r>
  <r>
    <x v="177"/>
    <x v="12"/>
    <x v="161"/>
    <x v="21"/>
    <x v="177"/>
    <n v="282"/>
    <n v="24000"/>
  </r>
  <r>
    <x v="178"/>
    <x v="12"/>
    <x v="162"/>
    <x v="21"/>
    <x v="178"/>
    <n v="453"/>
    <n v="24000"/>
  </r>
  <r>
    <x v="179"/>
    <x v="12"/>
    <x v="163"/>
    <x v="9"/>
    <x v="179"/>
    <n v="900"/>
    <n v="35000"/>
  </r>
  <r>
    <x v="180"/>
    <x v="12"/>
    <x v="91"/>
    <x v="21"/>
    <x v="180"/>
    <n v="520"/>
    <n v="25000"/>
  </r>
  <r>
    <x v="181"/>
    <x v="12"/>
    <x v="93"/>
    <x v="9"/>
    <x v="181"/>
    <n v="993"/>
    <n v="30000"/>
  </r>
  <r>
    <x v="182"/>
    <x v="13"/>
    <x v="164"/>
    <x v="18"/>
    <x v="182"/>
    <n v="1549"/>
    <n v="60000"/>
  </r>
  <r>
    <x v="183"/>
    <x v="13"/>
    <x v="165"/>
    <x v="18"/>
    <x v="183"/>
    <n v="21189"/>
    <n v="103000"/>
  </r>
  <r>
    <x v="184"/>
    <x v="13"/>
    <x v="166"/>
    <x v="18"/>
    <x v="184"/>
    <n v="3172"/>
    <n v="61000"/>
  </r>
  <r>
    <x v="185"/>
    <x v="13"/>
    <x v="32"/>
    <x v="18"/>
    <x v="185"/>
    <n v="4121"/>
    <n v="67000"/>
  </r>
  <r>
    <x v="186"/>
    <x v="13"/>
    <x v="167"/>
    <x v="18"/>
    <x v="186"/>
    <n v="2106"/>
    <n v="52000"/>
  </r>
  <r>
    <x v="187"/>
    <x v="13"/>
    <x v="168"/>
    <x v="18"/>
    <x v="187"/>
    <n v="1116"/>
    <n v="61000"/>
  </r>
  <r>
    <x v="188"/>
    <x v="13"/>
    <x v="169"/>
    <x v="18"/>
    <x v="188"/>
    <n v="6443"/>
    <n v="165000"/>
  </r>
  <r>
    <x v="189"/>
    <x v="13"/>
    <x v="170"/>
    <x v="18"/>
    <x v="189"/>
    <n v="4937"/>
    <n v="85000"/>
  </r>
  <r>
    <x v="190"/>
    <x v="13"/>
    <x v="171"/>
    <x v="18"/>
    <x v="190"/>
    <n v="764"/>
    <n v="36000"/>
  </r>
  <r>
    <x v="191"/>
    <x v="13"/>
    <x v="172"/>
    <x v="18"/>
    <x v="191"/>
    <n v="858"/>
    <n v="73000"/>
  </r>
  <r>
    <x v="192"/>
    <x v="13"/>
    <x v="173"/>
    <x v="18"/>
    <x v="192"/>
    <n v="1857"/>
    <n v="44000"/>
  </r>
  <r>
    <x v="193"/>
    <x v="13"/>
    <x v="174"/>
    <x v="18"/>
    <x v="193"/>
    <n v="34121"/>
    <n v="42000"/>
  </r>
  <r>
    <x v="194"/>
    <x v="13"/>
    <x v="175"/>
    <x v="18"/>
    <x v="194"/>
    <n v="1761"/>
    <n v="48000"/>
  </r>
  <r>
    <x v="195"/>
    <x v="13"/>
    <x v="176"/>
    <x v="18"/>
    <x v="195"/>
    <n v="4338"/>
    <n v="28000"/>
  </r>
  <r>
    <x v="196"/>
    <x v="14"/>
    <x v="69"/>
    <x v="5"/>
    <x v="196"/>
    <n v="192"/>
    <n v="3900"/>
  </r>
  <r>
    <x v="197"/>
    <x v="14"/>
    <x v="177"/>
    <x v="24"/>
    <x v="197"/>
    <n v="229"/>
    <n v="3500"/>
  </r>
  <r>
    <x v="198"/>
    <x v="14"/>
    <x v="178"/>
    <x v="3"/>
    <x v="198"/>
    <n v="513"/>
    <n v="8800"/>
  </r>
  <r>
    <x v="199"/>
    <x v="14"/>
    <x v="179"/>
    <x v="3"/>
    <x v="199"/>
    <n v="1421"/>
    <n v="16000"/>
  </r>
  <r>
    <x v="200"/>
    <x v="14"/>
    <x v="180"/>
    <x v="5"/>
    <x v="200"/>
    <n v="303"/>
    <n v="4700"/>
  </r>
  <r>
    <x v="201"/>
    <x v="14"/>
    <x v="181"/>
    <x v="5"/>
    <x v="201"/>
    <n v="486"/>
    <n v="9200"/>
  </r>
  <r>
    <x v="202"/>
    <x v="14"/>
    <x v="182"/>
    <x v="3"/>
    <x v="202"/>
    <n v="622"/>
    <n v="14000"/>
  </r>
  <r>
    <x v="203"/>
    <x v="14"/>
    <x v="183"/>
    <x v="5"/>
    <x v="203"/>
    <n v="1636"/>
    <n v="50000"/>
  </r>
  <r>
    <x v="204"/>
    <x v="14"/>
    <x v="184"/>
    <x v="5"/>
    <x v="204"/>
    <n v="16772"/>
    <n v="67000"/>
  </r>
  <r>
    <x v="205"/>
    <x v="14"/>
    <x v="77"/>
    <x v="20"/>
    <x v="205"/>
    <n v="865"/>
    <n v="28000"/>
  </r>
  <r>
    <x v="206"/>
    <x v="14"/>
    <x v="185"/>
    <x v="5"/>
    <x v="206"/>
    <n v="473"/>
    <n v="10000"/>
  </r>
  <r>
    <x v="207"/>
    <x v="14"/>
    <x v="186"/>
    <x v="5"/>
    <x v="207"/>
    <n v="2651"/>
    <n v="22000"/>
  </r>
  <r>
    <x v="208"/>
    <x v="14"/>
    <x v="187"/>
    <x v="5"/>
    <x v="208"/>
    <n v="118"/>
    <n v="1200"/>
  </r>
  <r>
    <x v="209"/>
    <x v="14"/>
    <x v="188"/>
    <x v="3"/>
    <x v="209"/>
    <n v="189"/>
    <n v="1100"/>
  </r>
  <r>
    <x v="210"/>
    <x v="15"/>
    <x v="106"/>
    <x v="25"/>
    <x v="210"/>
    <n v="1140"/>
    <n v="18000"/>
  </r>
  <r>
    <x v="211"/>
    <x v="15"/>
    <x v="189"/>
    <x v="25"/>
    <x v="211"/>
    <n v="2069"/>
    <n v="34000"/>
  </r>
  <r>
    <x v="212"/>
    <x v="15"/>
    <x v="190"/>
    <x v="8"/>
    <x v="212"/>
    <n v="1117"/>
    <n v="16000"/>
  </r>
  <r>
    <x v="213"/>
    <x v="15"/>
    <x v="191"/>
    <x v="8"/>
    <x v="213"/>
    <n v="1352"/>
    <n v="21000"/>
  </r>
  <r>
    <x v="214"/>
    <x v="15"/>
    <x v="192"/>
    <x v="25"/>
    <x v="214"/>
    <n v="3930"/>
    <n v="24000"/>
  </r>
  <r>
    <x v="215"/>
    <x v="15"/>
    <x v="193"/>
    <x v="8"/>
    <x v="215"/>
    <n v="1575"/>
    <n v="17000"/>
  </r>
  <r>
    <x v="216"/>
    <x v="15"/>
    <x v="125"/>
    <x v="26"/>
    <x v="216"/>
    <n v="1426"/>
    <n v="17000"/>
  </r>
  <r>
    <x v="217"/>
    <x v="15"/>
    <x v="194"/>
    <x v="8"/>
    <x v="217"/>
    <n v="2388"/>
    <n v="47000"/>
  </r>
  <r>
    <x v="218"/>
    <x v="15"/>
    <x v="195"/>
    <x v="26"/>
    <x v="218"/>
    <n v="1040"/>
    <n v="15000"/>
  </r>
  <r>
    <x v="219"/>
    <x v="15"/>
    <x v="38"/>
    <x v="8"/>
    <x v="219"/>
    <n v="2402"/>
    <n v="54000"/>
  </r>
  <r>
    <x v="220"/>
    <x v="15"/>
    <x v="196"/>
    <x v="8"/>
    <x v="220"/>
    <n v="2448"/>
    <n v="24000"/>
  </r>
  <r>
    <x v="221"/>
    <x v="15"/>
    <x v="197"/>
    <x v="8"/>
    <x v="221"/>
    <n v="2988"/>
    <n v="33000"/>
  </r>
  <r>
    <x v="222"/>
    <x v="15"/>
    <x v="198"/>
    <x v="26"/>
    <x v="222"/>
    <n v="271"/>
    <n v="6700"/>
  </r>
  <r>
    <x v="223"/>
    <x v="15"/>
    <x v="199"/>
    <x v="8"/>
    <x v="223"/>
    <n v="1204"/>
    <n v="18000"/>
  </r>
  <r>
    <x v="224"/>
    <x v="16"/>
    <x v="200"/>
    <x v="4"/>
    <x v="224"/>
    <n v="546"/>
    <n v="26000"/>
  </r>
  <r>
    <x v="225"/>
    <x v="16"/>
    <x v="29"/>
    <x v="4"/>
    <x v="225"/>
    <n v="429"/>
    <n v="23000"/>
  </r>
  <r>
    <x v="226"/>
    <x v="16"/>
    <x v="123"/>
    <x v="4"/>
    <x v="226"/>
    <n v="1174"/>
    <n v="39000"/>
  </r>
  <r>
    <x v="227"/>
    <x v="16"/>
    <x v="201"/>
    <x v="4"/>
    <x v="227"/>
    <n v="723"/>
    <n v="24000"/>
  </r>
  <r>
    <x v="228"/>
    <x v="16"/>
    <x v="202"/>
    <x v="4"/>
    <x v="228"/>
    <n v="1359"/>
    <n v="79000"/>
  </r>
  <r>
    <x v="229"/>
    <x v="16"/>
    <x v="203"/>
    <x v="9"/>
    <x v="229"/>
    <n v="467"/>
    <n v="15000"/>
  </r>
  <r>
    <x v="230"/>
    <x v="16"/>
    <x v="204"/>
    <x v="9"/>
    <x v="230"/>
    <n v="523"/>
    <n v="29000"/>
  </r>
  <r>
    <x v="231"/>
    <x v="16"/>
    <x v="205"/>
    <x v="9"/>
    <x v="231"/>
    <n v="766"/>
    <n v="16000"/>
  </r>
  <r>
    <x v="232"/>
    <x v="16"/>
    <x v="116"/>
    <x v="9"/>
    <x v="232"/>
    <n v="1817"/>
    <n v="19000"/>
  </r>
  <r>
    <x v="233"/>
    <x v="16"/>
    <x v="206"/>
    <x v="9"/>
    <x v="233"/>
    <n v="1059"/>
    <n v="91000"/>
  </r>
  <r>
    <x v="234"/>
    <x v="16"/>
    <x v="207"/>
    <x v="3"/>
    <x v="234"/>
    <n v="892"/>
    <n v="18000"/>
  </r>
  <r>
    <x v="235"/>
    <x v="16"/>
    <x v="208"/>
    <x v="9"/>
    <x v="235"/>
    <n v="748"/>
    <n v="11000"/>
  </r>
  <r>
    <x v="236"/>
    <x v="16"/>
    <x v="52"/>
    <x v="9"/>
    <x v="236"/>
    <n v="1121"/>
    <n v="16000"/>
  </r>
  <r>
    <x v="237"/>
    <x v="16"/>
    <x v="209"/>
    <x v="21"/>
    <x v="237"/>
    <n v="2772"/>
    <n v="73000"/>
  </r>
  <r>
    <x v="238"/>
    <x v="17"/>
    <x v="210"/>
    <x v="3"/>
    <x v="238"/>
    <n v="69"/>
    <n v="977"/>
  </r>
  <r>
    <x v="239"/>
    <x v="17"/>
    <x v="211"/>
    <x v="12"/>
    <x v="239"/>
    <n v="120"/>
    <n v="1100"/>
  </r>
  <r>
    <x v="240"/>
    <x v="17"/>
    <x v="190"/>
    <x v="3"/>
    <x v="240"/>
    <n v="115"/>
    <n v="1800"/>
  </r>
  <r>
    <x v="241"/>
    <x v="17"/>
    <x v="212"/>
    <x v="4"/>
    <x v="241"/>
    <n v="332"/>
    <n v="4100"/>
  </r>
  <r>
    <x v="242"/>
    <x v="17"/>
    <x v="213"/>
    <x v="3"/>
    <x v="242"/>
    <n v="218"/>
    <n v="2300"/>
  </r>
  <r>
    <x v="243"/>
    <x v="17"/>
    <x v="214"/>
    <x v="27"/>
    <x v="243"/>
    <n v="213"/>
    <n v="4600"/>
  </r>
  <r>
    <x v="244"/>
    <x v="17"/>
    <x v="215"/>
    <x v="28"/>
    <x v="244"/>
    <n v="1706"/>
    <n v="46000"/>
  </r>
  <r>
    <x v="245"/>
    <x v="17"/>
    <x v="216"/>
    <x v="25"/>
    <x v="245"/>
    <n v="296"/>
    <n v="4100"/>
  </r>
  <r>
    <x v="246"/>
    <x v="17"/>
    <x v="171"/>
    <x v="3"/>
    <x v="246"/>
    <n v="3899"/>
    <n v="63000"/>
  </r>
  <r>
    <x v="247"/>
    <x v="17"/>
    <x v="217"/>
    <x v="3"/>
    <x v="247"/>
    <n v="709"/>
    <n v="16000"/>
  </r>
  <r>
    <x v="248"/>
    <x v="17"/>
    <x v="196"/>
    <x v="20"/>
    <x v="248"/>
    <n v="631"/>
    <n v="9000"/>
  </r>
  <r>
    <x v="249"/>
    <x v="17"/>
    <x v="218"/>
    <x v="0"/>
    <x v="249"/>
    <n v="708"/>
    <n v="10000"/>
  </r>
  <r>
    <x v="250"/>
    <x v="17"/>
    <x v="219"/>
    <x v="3"/>
    <x v="250"/>
    <n v="629"/>
    <n v="10000"/>
  </r>
  <r>
    <x v="251"/>
    <x v="17"/>
    <x v="220"/>
    <x v="3"/>
    <x v="251"/>
    <n v="618"/>
    <n v="11000"/>
  </r>
  <r>
    <x v="252"/>
    <x v="18"/>
    <x v="221"/>
    <x v="4"/>
    <x v="252"/>
    <n v="5647"/>
    <n v="39000"/>
  </r>
  <r>
    <x v="253"/>
    <x v="18"/>
    <x v="107"/>
    <x v="4"/>
    <x v="253"/>
    <n v="1123"/>
    <n v="34000"/>
  </r>
  <r>
    <x v="254"/>
    <x v="18"/>
    <x v="57"/>
    <x v="4"/>
    <x v="254"/>
    <n v="1433"/>
    <n v="102000"/>
  </r>
  <r>
    <x v="255"/>
    <x v="18"/>
    <x v="222"/>
    <x v="4"/>
    <x v="255"/>
    <n v="342"/>
    <n v="44000"/>
  </r>
  <r>
    <x v="256"/>
    <x v="18"/>
    <x v="223"/>
    <x v="4"/>
    <x v="256"/>
    <n v="1405"/>
    <n v="37000"/>
  </r>
  <r>
    <x v="257"/>
    <x v="18"/>
    <x v="60"/>
    <x v="4"/>
    <x v="257"/>
    <n v="1412"/>
    <n v="40000"/>
  </r>
  <r>
    <x v="258"/>
    <x v="18"/>
    <x v="224"/>
    <x v="4"/>
    <x v="258"/>
    <n v="453"/>
    <n v="23000"/>
  </r>
  <r>
    <x v="259"/>
    <x v="18"/>
    <x v="225"/>
    <x v="2"/>
    <x v="259"/>
    <n v="790"/>
    <n v="62000"/>
  </r>
  <r>
    <x v="260"/>
    <x v="18"/>
    <x v="226"/>
    <x v="9"/>
    <x v="260"/>
    <n v="352"/>
    <n v="8300"/>
  </r>
  <r>
    <x v="261"/>
    <x v="18"/>
    <x v="79"/>
    <x v="2"/>
    <x v="261"/>
    <n v="154"/>
    <n v="10000"/>
  </r>
  <r>
    <x v="262"/>
    <x v="18"/>
    <x v="66"/>
    <x v="9"/>
    <x v="262"/>
    <n v="770"/>
    <n v="41000"/>
  </r>
  <r>
    <x v="263"/>
    <x v="18"/>
    <x v="227"/>
    <x v="9"/>
    <x v="263"/>
    <n v="297"/>
    <n v="7600"/>
  </r>
  <r>
    <x v="264"/>
    <x v="18"/>
    <x v="228"/>
    <x v="9"/>
    <x v="264"/>
    <n v="205"/>
    <n v="7100"/>
  </r>
  <r>
    <x v="265"/>
    <x v="18"/>
    <x v="229"/>
    <x v="9"/>
    <x v="265"/>
    <n v="486"/>
    <n v="11000"/>
  </r>
  <r>
    <x v="266"/>
    <x v="19"/>
    <x v="230"/>
    <x v="18"/>
    <x v="266"/>
    <n v="2359"/>
    <n v="66000"/>
  </r>
  <r>
    <x v="267"/>
    <x v="19"/>
    <x v="231"/>
    <x v="18"/>
    <x v="267"/>
    <n v="1825"/>
    <n v="90000"/>
  </r>
  <r>
    <x v="268"/>
    <x v="19"/>
    <x v="232"/>
    <x v="18"/>
    <x v="268"/>
    <n v="2127"/>
    <n v="47000"/>
  </r>
  <r>
    <x v="269"/>
    <x v="19"/>
    <x v="156"/>
    <x v="2"/>
    <x v="269"/>
    <n v="13418"/>
    <n v="56000"/>
  </r>
  <r>
    <x v="270"/>
    <x v="19"/>
    <x v="233"/>
    <x v="18"/>
    <x v="270"/>
    <n v="3770"/>
    <n v="214000"/>
  </r>
  <r>
    <x v="271"/>
    <x v="19"/>
    <x v="234"/>
    <x v="2"/>
    <x v="271"/>
    <n v="3366"/>
    <n v="98000"/>
  </r>
  <r>
    <x v="272"/>
    <x v="19"/>
    <x v="235"/>
    <x v="18"/>
    <x v="272"/>
    <n v="2630"/>
    <n v="143000"/>
  </r>
  <r>
    <x v="273"/>
    <x v="19"/>
    <x v="236"/>
    <x v="2"/>
    <x v="273"/>
    <n v="2684"/>
    <n v="305000"/>
  </r>
  <r>
    <x v="274"/>
    <x v="19"/>
    <x v="237"/>
    <x v="18"/>
    <x v="274"/>
    <n v="1887"/>
    <n v="51000"/>
  </r>
  <r>
    <x v="275"/>
    <x v="19"/>
    <x v="238"/>
    <x v="18"/>
    <x v="275"/>
    <n v="1258"/>
    <n v="39000"/>
  </r>
  <r>
    <x v="276"/>
    <x v="19"/>
    <x v="239"/>
    <x v="18"/>
    <x v="276"/>
    <n v="881"/>
    <n v="22000"/>
  </r>
  <r>
    <x v="277"/>
    <x v="19"/>
    <x v="240"/>
    <x v="18"/>
    <x v="277"/>
    <n v="614"/>
    <n v="16000"/>
  </r>
  <r>
    <x v="278"/>
    <x v="19"/>
    <x v="241"/>
    <x v="2"/>
    <x v="278"/>
    <n v="1306"/>
    <n v="56000"/>
  </r>
  <r>
    <x v="279"/>
    <x v="19"/>
    <x v="229"/>
    <x v="18"/>
    <x v="279"/>
    <n v="2044"/>
    <n v="45000"/>
  </r>
  <r>
    <x v="280"/>
    <x v="20"/>
    <x v="242"/>
    <x v="5"/>
    <x v="280"/>
    <n v="251"/>
    <n v="7600"/>
  </r>
  <r>
    <x v="281"/>
    <x v="20"/>
    <x v="243"/>
    <x v="5"/>
    <x v="281"/>
    <n v="361"/>
    <n v="9100"/>
  </r>
  <r>
    <x v="282"/>
    <x v="20"/>
    <x v="57"/>
    <x v="5"/>
    <x v="282"/>
    <n v="247"/>
    <n v="6900"/>
  </r>
  <r>
    <x v="283"/>
    <x v="20"/>
    <x v="155"/>
    <x v="5"/>
    <x v="283"/>
    <n v="279"/>
    <n v="11000"/>
  </r>
  <r>
    <x v="284"/>
    <x v="20"/>
    <x v="244"/>
    <x v="2"/>
    <x v="284"/>
    <n v="1160"/>
    <n v="11000"/>
  </r>
  <r>
    <x v="285"/>
    <x v="20"/>
    <x v="245"/>
    <x v="2"/>
    <x v="285"/>
    <n v="776"/>
    <n v="13000"/>
  </r>
  <r>
    <x v="286"/>
    <x v="20"/>
    <x v="246"/>
    <x v="5"/>
    <x v="286"/>
    <n v="2013"/>
    <n v="42000"/>
  </r>
  <r>
    <x v="287"/>
    <x v="20"/>
    <x v="247"/>
    <x v="5"/>
    <x v="287"/>
    <n v="2327"/>
    <n v="93000"/>
  </r>
  <r>
    <x v="288"/>
    <x v="20"/>
    <x v="248"/>
    <x v="5"/>
    <x v="288"/>
    <n v="680"/>
    <n v="30000"/>
  </r>
  <r>
    <x v="289"/>
    <x v="20"/>
    <x v="249"/>
    <x v="5"/>
    <x v="289"/>
    <n v="17328"/>
    <n v="103000"/>
  </r>
  <r>
    <x v="290"/>
    <x v="20"/>
    <x v="250"/>
    <x v="5"/>
    <x v="290"/>
    <n v="568"/>
    <n v="19000"/>
  </r>
  <r>
    <x v="291"/>
    <x v="20"/>
    <x v="251"/>
    <x v="5"/>
    <x v="291"/>
    <n v="526"/>
    <n v="12000"/>
  </r>
  <r>
    <x v="292"/>
    <x v="20"/>
    <x v="252"/>
    <x v="5"/>
    <x v="292"/>
    <n v="1126"/>
    <n v="16000"/>
  </r>
  <r>
    <x v="293"/>
    <x v="20"/>
    <x v="253"/>
    <x v="5"/>
    <x v="293"/>
    <n v="897"/>
    <n v="30000"/>
  </r>
  <r>
    <x v="294"/>
    <x v="21"/>
    <x v="55"/>
    <x v="4"/>
    <x v="294"/>
    <n v="430"/>
    <n v="11000"/>
  </r>
  <r>
    <x v="295"/>
    <x v="21"/>
    <x v="165"/>
    <x v="4"/>
    <x v="295"/>
    <n v="697"/>
    <n v="9300"/>
  </r>
  <r>
    <x v="296"/>
    <x v="21"/>
    <x v="254"/>
    <x v="4"/>
    <x v="296"/>
    <n v="442"/>
    <n v="9300"/>
  </r>
  <r>
    <x v="297"/>
    <x v="21"/>
    <x v="255"/>
    <x v="4"/>
    <x v="297"/>
    <n v="206"/>
    <n v="7800"/>
  </r>
  <r>
    <x v="298"/>
    <x v="21"/>
    <x v="256"/>
    <x v="7"/>
    <x v="298"/>
    <n v="582"/>
    <n v="15000"/>
  </r>
  <r>
    <x v="299"/>
    <x v="21"/>
    <x v="45"/>
    <x v="4"/>
    <x v="299"/>
    <n v="444"/>
    <n v="7600"/>
  </r>
  <r>
    <x v="300"/>
    <x v="21"/>
    <x v="34"/>
    <x v="29"/>
    <x v="300"/>
    <n v="400"/>
    <n v="7400"/>
  </r>
  <r>
    <x v="301"/>
    <x v="21"/>
    <x v="215"/>
    <x v="4"/>
    <x v="301"/>
    <n v="2901"/>
    <n v="30000"/>
  </r>
  <r>
    <x v="302"/>
    <x v="21"/>
    <x v="257"/>
    <x v="5"/>
    <x v="302"/>
    <n v="3296"/>
    <n v="51000"/>
  </r>
  <r>
    <x v="303"/>
    <x v="21"/>
    <x v="151"/>
    <x v="5"/>
    <x v="303"/>
    <n v="1616"/>
    <n v="42000"/>
  </r>
  <r>
    <x v="304"/>
    <x v="21"/>
    <x v="258"/>
    <x v="21"/>
    <x v="304"/>
    <n v="1082"/>
    <n v="13000"/>
  </r>
  <r>
    <x v="305"/>
    <x v="21"/>
    <x v="259"/>
    <x v="13"/>
    <x v="305"/>
    <n v="836"/>
    <n v="10000"/>
  </r>
  <r>
    <x v="306"/>
    <x v="21"/>
    <x v="7"/>
    <x v="13"/>
    <x v="306"/>
    <n v="509"/>
    <n v="14000"/>
  </r>
  <r>
    <x v="307"/>
    <x v="21"/>
    <x v="260"/>
    <x v="29"/>
    <x v="307"/>
    <n v="939"/>
    <n v="13000"/>
  </r>
  <r>
    <x v="308"/>
    <x v="22"/>
    <x v="261"/>
    <x v="4"/>
    <x v="308"/>
    <n v="1043"/>
    <n v="53000"/>
  </r>
  <r>
    <x v="309"/>
    <x v="22"/>
    <x v="262"/>
    <x v="4"/>
    <x v="309"/>
    <n v="700"/>
    <n v="57000"/>
  </r>
  <r>
    <x v="310"/>
    <x v="22"/>
    <x v="231"/>
    <x v="4"/>
    <x v="310"/>
    <n v="2803"/>
    <n v="95000"/>
  </r>
  <r>
    <x v="311"/>
    <x v="22"/>
    <x v="263"/>
    <x v="4"/>
    <x v="311"/>
    <n v="1397"/>
    <n v="95000"/>
  </r>
  <r>
    <x v="312"/>
    <x v="22"/>
    <x v="264"/>
    <x v="4"/>
    <x v="312"/>
    <n v="1033"/>
    <n v="28000"/>
  </r>
  <r>
    <x v="313"/>
    <x v="22"/>
    <x v="246"/>
    <x v="4"/>
    <x v="313"/>
    <n v="1453"/>
    <n v="85000"/>
  </r>
  <r>
    <x v="314"/>
    <x v="22"/>
    <x v="265"/>
    <x v="4"/>
    <x v="314"/>
    <n v="1418"/>
    <n v="56000"/>
  </r>
  <r>
    <x v="315"/>
    <x v="22"/>
    <x v="266"/>
    <x v="9"/>
    <x v="315"/>
    <n v="315"/>
    <n v="9700"/>
  </r>
  <r>
    <x v="316"/>
    <x v="22"/>
    <x v="226"/>
    <x v="9"/>
    <x v="316"/>
    <n v="271"/>
    <n v="6100"/>
  </r>
  <r>
    <x v="317"/>
    <x v="22"/>
    <x v="267"/>
    <x v="9"/>
    <x v="317"/>
    <n v="298"/>
    <n v="13000"/>
  </r>
  <r>
    <x v="318"/>
    <x v="22"/>
    <x v="268"/>
    <x v="9"/>
    <x v="318"/>
    <n v="276"/>
    <n v="8400"/>
  </r>
  <r>
    <x v="319"/>
    <x v="22"/>
    <x v="269"/>
    <x v="9"/>
    <x v="319"/>
    <n v="287"/>
    <n v="6000"/>
  </r>
  <r>
    <x v="320"/>
    <x v="22"/>
    <x v="270"/>
    <x v="9"/>
    <x v="320"/>
    <n v="329"/>
    <n v="7200"/>
  </r>
  <r>
    <x v="321"/>
    <x v="22"/>
    <x v="271"/>
    <x v="9"/>
    <x v="321"/>
    <n v="333"/>
    <n v="6400"/>
  </r>
  <r>
    <x v="322"/>
    <x v="23"/>
    <x v="106"/>
    <x v="25"/>
    <x v="322"/>
    <n v="1108"/>
    <n v="27000"/>
  </r>
  <r>
    <x v="323"/>
    <x v="23"/>
    <x v="272"/>
    <x v="25"/>
    <x v="323"/>
    <n v="1121"/>
    <n v="21000"/>
  </r>
  <r>
    <x v="324"/>
    <x v="23"/>
    <x v="273"/>
    <x v="8"/>
    <x v="324"/>
    <n v="3835"/>
    <n v="24000"/>
  </r>
  <r>
    <x v="325"/>
    <x v="23"/>
    <x v="256"/>
    <x v="8"/>
    <x v="325"/>
    <n v="1336"/>
    <n v="32000"/>
  </r>
  <r>
    <x v="326"/>
    <x v="23"/>
    <x v="274"/>
    <x v="8"/>
    <x v="326"/>
    <n v="2497"/>
    <n v="49000"/>
  </r>
  <r>
    <x v="327"/>
    <x v="23"/>
    <x v="275"/>
    <x v="8"/>
    <x v="327"/>
    <n v="1601"/>
    <n v="32000"/>
  </r>
  <r>
    <x v="328"/>
    <x v="23"/>
    <x v="147"/>
    <x v="4"/>
    <x v="328"/>
    <n v="1440"/>
    <n v="22000"/>
  </r>
  <r>
    <x v="329"/>
    <x v="23"/>
    <x v="276"/>
    <x v="8"/>
    <x v="329"/>
    <n v="1797"/>
    <n v="32000"/>
  </r>
  <r>
    <x v="330"/>
    <x v="23"/>
    <x v="277"/>
    <x v="8"/>
    <x v="330"/>
    <n v="1928"/>
    <n v="44000"/>
  </r>
  <r>
    <x v="331"/>
    <x v="23"/>
    <x v="278"/>
    <x v="8"/>
    <x v="331"/>
    <n v="2820"/>
    <n v="26000"/>
  </r>
  <r>
    <x v="332"/>
    <x v="23"/>
    <x v="128"/>
    <x v="8"/>
    <x v="332"/>
    <n v="2771"/>
    <n v="40000"/>
  </r>
  <r>
    <x v="333"/>
    <x v="23"/>
    <x v="279"/>
    <x v="8"/>
    <x v="333"/>
    <n v="3561"/>
    <n v="31000"/>
  </r>
  <r>
    <x v="334"/>
    <x v="23"/>
    <x v="280"/>
    <x v="8"/>
    <x v="334"/>
    <n v="1553"/>
    <n v="50000"/>
  </r>
  <r>
    <x v="335"/>
    <x v="23"/>
    <x v="281"/>
    <x v="8"/>
    <x v="335"/>
    <n v="268"/>
    <n v="3000"/>
  </r>
  <r>
    <x v="336"/>
    <x v="24"/>
    <x v="282"/>
    <x v="20"/>
    <x v="336"/>
    <n v="1139"/>
    <n v="6300"/>
  </r>
  <r>
    <x v="337"/>
    <x v="24"/>
    <x v="95"/>
    <x v="20"/>
    <x v="337"/>
    <n v="520"/>
    <n v="5000"/>
  </r>
  <r>
    <x v="338"/>
    <x v="24"/>
    <x v="166"/>
    <x v="20"/>
    <x v="338"/>
    <n v="969"/>
    <n v="5200"/>
  </r>
  <r>
    <x v="339"/>
    <x v="24"/>
    <x v="283"/>
    <x v="5"/>
    <x v="339"/>
    <n v="1617"/>
    <n v="8100"/>
  </r>
  <r>
    <x v="340"/>
    <x v="24"/>
    <x v="284"/>
    <x v="5"/>
    <x v="340"/>
    <n v="740"/>
    <n v="7700"/>
  </r>
  <r>
    <x v="341"/>
    <x v="24"/>
    <x v="285"/>
    <x v="5"/>
    <x v="341"/>
    <n v="2008"/>
    <n v="7000"/>
  </r>
  <r>
    <x v="342"/>
    <x v="24"/>
    <x v="233"/>
    <x v="20"/>
    <x v="342"/>
    <n v="764"/>
    <n v="21000"/>
  </r>
  <r>
    <x v="343"/>
    <x v="24"/>
    <x v="286"/>
    <x v="20"/>
    <x v="343"/>
    <n v="823"/>
    <n v="14000"/>
  </r>
  <r>
    <x v="344"/>
    <x v="24"/>
    <x v="287"/>
    <x v="5"/>
    <x v="344"/>
    <n v="930"/>
    <n v="11000"/>
  </r>
  <r>
    <x v="345"/>
    <x v="24"/>
    <x v="288"/>
    <x v="5"/>
    <x v="345"/>
    <n v="1483"/>
    <n v="6100"/>
  </r>
  <r>
    <x v="346"/>
    <x v="24"/>
    <x v="289"/>
    <x v="5"/>
    <x v="346"/>
    <n v="535"/>
    <n v="8700"/>
  </r>
  <r>
    <x v="347"/>
    <x v="24"/>
    <x v="9"/>
    <x v="5"/>
    <x v="347"/>
    <n v="450"/>
    <n v="5400"/>
  </r>
  <r>
    <x v="348"/>
    <x v="24"/>
    <x v="290"/>
    <x v="5"/>
    <x v="348"/>
    <n v="2394"/>
    <n v="9300"/>
  </r>
  <r>
    <x v="349"/>
    <x v="24"/>
    <x v="291"/>
    <x v="5"/>
    <x v="349"/>
    <n v="481"/>
    <n v="9300"/>
  </r>
  <r>
    <x v="350"/>
    <x v="25"/>
    <x v="55"/>
    <x v="4"/>
    <x v="350"/>
    <n v="1512"/>
    <n v="11000"/>
  </r>
  <r>
    <x v="351"/>
    <x v="25"/>
    <x v="165"/>
    <x v="15"/>
    <x v="351"/>
    <n v="3234"/>
    <n v="49000"/>
  </r>
  <r>
    <x v="352"/>
    <x v="25"/>
    <x v="292"/>
    <x v="4"/>
    <x v="352"/>
    <n v="187"/>
    <n v="12000"/>
  </r>
  <r>
    <x v="353"/>
    <x v="25"/>
    <x v="256"/>
    <x v="15"/>
    <x v="353"/>
    <n v="3386"/>
    <n v="16000"/>
  </r>
  <r>
    <x v="354"/>
    <x v="25"/>
    <x v="293"/>
    <x v="15"/>
    <x v="354"/>
    <n v="1397"/>
    <n v="11000"/>
  </r>
  <r>
    <x v="355"/>
    <x v="25"/>
    <x v="294"/>
    <x v="15"/>
    <x v="355"/>
    <n v="2486"/>
    <n v="16000"/>
  </r>
  <r>
    <x v="356"/>
    <x v="25"/>
    <x v="295"/>
    <x v="30"/>
    <x v="356"/>
    <n v="549"/>
    <n v="10000"/>
  </r>
  <r>
    <x v="357"/>
    <x v="25"/>
    <x v="266"/>
    <x v="15"/>
    <x v="357"/>
    <n v="4677"/>
    <n v="24000"/>
  </r>
  <r>
    <x v="358"/>
    <x v="25"/>
    <x v="25"/>
    <x v="15"/>
    <x v="358"/>
    <n v="839"/>
    <n v="14000"/>
  </r>
  <r>
    <x v="359"/>
    <x v="25"/>
    <x v="296"/>
    <x v="15"/>
    <x v="359"/>
    <n v="2219"/>
    <n v="51000"/>
  </r>
  <r>
    <x v="360"/>
    <x v="25"/>
    <x v="297"/>
    <x v="15"/>
    <x v="360"/>
    <n v="2909"/>
    <n v="22000"/>
  </r>
  <r>
    <x v="361"/>
    <x v="25"/>
    <x v="290"/>
    <x v="15"/>
    <x v="361"/>
    <n v="3573"/>
    <n v="16000"/>
  </r>
  <r>
    <x v="362"/>
    <x v="25"/>
    <x v="298"/>
    <x v="15"/>
    <x v="362"/>
    <n v="5488"/>
    <n v="174000"/>
  </r>
  <r>
    <x v="363"/>
    <x v="25"/>
    <x v="299"/>
    <x v="15"/>
    <x v="363"/>
    <n v="2271"/>
    <n v="26000"/>
  </r>
  <r>
    <x v="364"/>
    <x v="26"/>
    <x v="300"/>
    <x v="4"/>
    <x v="364"/>
    <n v="291"/>
    <n v="20000"/>
  </r>
  <r>
    <x v="365"/>
    <x v="26"/>
    <x v="301"/>
    <x v="7"/>
    <x v="365"/>
    <n v="898"/>
    <n v="50000"/>
  </r>
  <r>
    <x v="366"/>
    <x v="26"/>
    <x v="1"/>
    <x v="0"/>
    <x v="366"/>
    <n v="366"/>
    <n v="26000"/>
  </r>
  <r>
    <x v="367"/>
    <x v="26"/>
    <x v="302"/>
    <x v="0"/>
    <x v="367"/>
    <n v="360"/>
    <n v="18000"/>
  </r>
  <r>
    <x v="368"/>
    <x v="26"/>
    <x v="303"/>
    <x v="0"/>
    <x v="368"/>
    <n v="228"/>
    <n v="16000"/>
  </r>
  <r>
    <x v="369"/>
    <x v="26"/>
    <x v="304"/>
    <x v="0"/>
    <x v="369"/>
    <n v="402"/>
    <n v="22000"/>
  </r>
  <r>
    <x v="370"/>
    <x v="26"/>
    <x v="305"/>
    <x v="0"/>
    <x v="370"/>
    <n v="292"/>
    <n v="20000"/>
  </r>
  <r>
    <x v="371"/>
    <x v="26"/>
    <x v="306"/>
    <x v="3"/>
    <x v="371"/>
    <n v="350"/>
    <n v="16000"/>
  </r>
  <r>
    <x v="372"/>
    <x v="26"/>
    <x v="161"/>
    <x v="0"/>
    <x v="372"/>
    <n v="289"/>
    <n v="12000"/>
  </r>
  <r>
    <x v="373"/>
    <x v="26"/>
    <x v="307"/>
    <x v="0"/>
    <x v="373"/>
    <n v="207"/>
    <n v="10000"/>
  </r>
  <r>
    <x v="374"/>
    <x v="26"/>
    <x v="308"/>
    <x v="0"/>
    <x v="374"/>
    <n v="130"/>
    <n v="6900"/>
  </r>
  <r>
    <x v="375"/>
    <x v="26"/>
    <x v="309"/>
    <x v="27"/>
    <x v="375"/>
    <n v="100"/>
    <n v="4400"/>
  </r>
  <r>
    <x v="376"/>
    <x v="26"/>
    <x v="310"/>
    <x v="0"/>
    <x v="376"/>
    <n v="152"/>
    <n v="6400"/>
  </r>
  <r>
    <x v="377"/>
    <x v="26"/>
    <x v="274"/>
    <x v="0"/>
    <x v="377"/>
    <n v="167"/>
    <n v="13000"/>
  </r>
  <r>
    <x v="378"/>
    <x v="27"/>
    <x v="311"/>
    <x v="5"/>
    <x v="378"/>
    <n v="325"/>
    <n v="5700"/>
  </r>
  <r>
    <x v="379"/>
    <x v="27"/>
    <x v="312"/>
    <x v="5"/>
    <x v="379"/>
    <n v="639"/>
    <n v="27000"/>
  </r>
  <r>
    <x v="380"/>
    <x v="27"/>
    <x v="313"/>
    <x v="5"/>
    <x v="380"/>
    <n v="697"/>
    <n v="15000"/>
  </r>
  <r>
    <x v="381"/>
    <x v="27"/>
    <x v="222"/>
    <x v="5"/>
    <x v="381"/>
    <n v="983"/>
    <n v="14000"/>
  </r>
  <r>
    <x v="382"/>
    <x v="27"/>
    <x v="134"/>
    <x v="5"/>
    <x v="382"/>
    <n v="442"/>
    <n v="13000"/>
  </r>
  <r>
    <x v="383"/>
    <x v="27"/>
    <x v="314"/>
    <x v="5"/>
    <x v="383"/>
    <n v="1751"/>
    <n v="21000"/>
  </r>
  <r>
    <x v="384"/>
    <x v="27"/>
    <x v="146"/>
    <x v="5"/>
    <x v="384"/>
    <n v="878"/>
    <n v="20000"/>
  </r>
  <r>
    <x v="385"/>
    <x v="27"/>
    <x v="182"/>
    <x v="5"/>
    <x v="385"/>
    <n v="858"/>
    <n v="30000"/>
  </r>
  <r>
    <x v="386"/>
    <x v="27"/>
    <x v="315"/>
    <x v="5"/>
    <x v="386"/>
    <n v="1020"/>
    <n v="31000"/>
  </r>
  <r>
    <x v="387"/>
    <x v="27"/>
    <x v="137"/>
    <x v="5"/>
    <x v="387"/>
    <n v="100"/>
    <n v="6600"/>
  </r>
  <r>
    <x v="388"/>
    <x v="27"/>
    <x v="64"/>
    <x v="5"/>
    <x v="388"/>
    <n v="66"/>
    <n v="2400"/>
  </r>
  <r>
    <x v="389"/>
    <x v="27"/>
    <x v="219"/>
    <x v="5"/>
    <x v="389"/>
    <n v="850"/>
    <n v="11000"/>
  </r>
  <r>
    <x v="390"/>
    <x v="27"/>
    <x v="316"/>
    <x v="5"/>
    <x v="390"/>
    <n v="568"/>
    <n v="20000"/>
  </r>
  <r>
    <x v="391"/>
    <x v="27"/>
    <x v="317"/>
    <x v="5"/>
    <x v="391"/>
    <n v="470"/>
    <n v="14000"/>
  </r>
  <r>
    <x v="392"/>
    <x v="28"/>
    <x v="318"/>
    <x v="4"/>
    <x v="392"/>
    <n v="851"/>
    <n v="29000"/>
  </r>
  <r>
    <x v="393"/>
    <x v="28"/>
    <x v="319"/>
    <x v="6"/>
    <x v="393"/>
    <n v="3706"/>
    <n v="63000"/>
  </r>
  <r>
    <x v="394"/>
    <x v="28"/>
    <x v="320"/>
    <x v="7"/>
    <x v="394"/>
    <n v="1855"/>
    <n v="25000"/>
  </r>
  <r>
    <x v="395"/>
    <x v="28"/>
    <x v="201"/>
    <x v="31"/>
    <x v="395"/>
    <n v="10079"/>
    <n v="55000"/>
  </r>
  <r>
    <x v="396"/>
    <x v="28"/>
    <x v="321"/>
    <x v="0"/>
    <x v="396"/>
    <n v="2734"/>
    <n v="53000"/>
  </r>
  <r>
    <x v="397"/>
    <x v="28"/>
    <x v="295"/>
    <x v="6"/>
    <x v="397"/>
    <n v="2112"/>
    <n v="39000"/>
  </r>
  <r>
    <x v="398"/>
    <x v="28"/>
    <x v="322"/>
    <x v="6"/>
    <x v="398"/>
    <n v="4167"/>
    <n v="60000"/>
  </r>
  <r>
    <x v="399"/>
    <x v="28"/>
    <x v="100"/>
    <x v="10"/>
    <x v="399"/>
    <n v="462"/>
    <n v="12000"/>
  </r>
  <r>
    <x v="400"/>
    <x v="28"/>
    <x v="323"/>
    <x v="6"/>
    <x v="400"/>
    <n v="6484"/>
    <n v="36000"/>
  </r>
  <r>
    <x v="401"/>
    <x v="28"/>
    <x v="187"/>
    <x v="3"/>
    <x v="401"/>
    <n v="1566"/>
    <n v="31000"/>
  </r>
  <r>
    <x v="402"/>
    <x v="28"/>
    <x v="324"/>
    <x v="6"/>
    <x v="402"/>
    <n v="4228"/>
    <n v="43000"/>
  </r>
  <r>
    <x v="403"/>
    <x v="28"/>
    <x v="325"/>
    <x v="6"/>
    <x v="403"/>
    <n v="2670"/>
    <n v="54000"/>
  </r>
  <r>
    <x v="404"/>
    <x v="28"/>
    <x v="326"/>
    <x v="6"/>
    <x v="404"/>
    <n v="1120"/>
    <n v="17000"/>
  </r>
  <r>
    <x v="405"/>
    <x v="28"/>
    <x v="327"/>
    <x v="6"/>
    <x v="405"/>
    <n v="3711"/>
    <n v="53000"/>
  </r>
  <r>
    <x v="406"/>
    <x v="29"/>
    <x v="328"/>
    <x v="3"/>
    <x v="406"/>
    <n v="6797"/>
    <n v="68000"/>
  </r>
  <r>
    <x v="407"/>
    <x v="29"/>
    <x v="329"/>
    <x v="2"/>
    <x v="407"/>
    <n v="13074"/>
    <n v="108000"/>
  </r>
  <r>
    <x v="408"/>
    <x v="29"/>
    <x v="71"/>
    <x v="5"/>
    <x v="408"/>
    <n v="33819"/>
    <n v="205000"/>
  </r>
  <r>
    <x v="409"/>
    <x v="29"/>
    <x v="330"/>
    <x v="3"/>
    <x v="409"/>
    <n v="13356"/>
    <n v="66000"/>
  </r>
  <r>
    <x v="410"/>
    <x v="29"/>
    <x v="331"/>
    <x v="5"/>
    <x v="410"/>
    <n v="15588"/>
    <n v="59000"/>
  </r>
  <r>
    <x v="411"/>
    <x v="29"/>
    <x v="332"/>
    <x v="5"/>
    <x v="411"/>
    <n v="16828"/>
    <n v="109000"/>
  </r>
  <r>
    <x v="412"/>
    <x v="29"/>
    <x v="304"/>
    <x v="5"/>
    <x v="412"/>
    <n v="5107"/>
    <n v="67000"/>
  </r>
  <r>
    <x v="413"/>
    <x v="29"/>
    <x v="169"/>
    <x v="5"/>
    <x v="413"/>
    <n v="5150"/>
    <n v="89000"/>
  </r>
  <r>
    <x v="414"/>
    <x v="29"/>
    <x v="333"/>
    <x v="5"/>
    <x v="414"/>
    <n v="17986"/>
    <n v="73000"/>
  </r>
  <r>
    <x v="415"/>
    <x v="29"/>
    <x v="334"/>
    <x v="5"/>
    <x v="415"/>
    <n v="780"/>
    <n v="17000"/>
  </r>
  <r>
    <x v="416"/>
    <x v="29"/>
    <x v="335"/>
    <x v="2"/>
    <x v="416"/>
    <n v="8146"/>
    <n v="84000"/>
  </r>
  <r>
    <x v="417"/>
    <x v="29"/>
    <x v="336"/>
    <x v="5"/>
    <x v="417"/>
    <n v="714"/>
    <n v="12000"/>
  </r>
  <r>
    <x v="418"/>
    <x v="29"/>
    <x v="65"/>
    <x v="5"/>
    <x v="418"/>
    <n v="819"/>
    <n v="17000"/>
  </r>
  <r>
    <x v="419"/>
    <x v="29"/>
    <x v="337"/>
    <x v="3"/>
    <x v="419"/>
    <n v="54"/>
    <n v="419"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  <r>
    <x v="420"/>
    <x v="30"/>
    <x v="338"/>
    <x v="32"/>
    <x v="42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503C2E-F01A-4FE0-9A37-85C3BDF49B9A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 rowHeaderCaption="Categoría">
  <location ref="A4:C21" firstHeaderRow="1" firstDataRow="1" firstDataCol="0"/>
  <pivotFields count="9">
    <pivotField showAll="0">
      <items count="4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t="default"/>
      </items>
    </pivotField>
    <pivotField showAll="0">
      <items count="32">
        <item x="22"/>
        <item x="7"/>
        <item x="16"/>
        <item x="15"/>
        <item x="18"/>
        <item x="17"/>
        <item x="5"/>
        <item x="21"/>
        <item x="13"/>
        <item x="9"/>
        <item x="10"/>
        <item x="25"/>
        <item x="11"/>
        <item x="6"/>
        <item x="14"/>
        <item x="27"/>
        <item x="29"/>
        <item x="28"/>
        <item x="19"/>
        <item x="24"/>
        <item x="0"/>
        <item x="12"/>
        <item x="8"/>
        <item x="4"/>
        <item x="2"/>
        <item x="1"/>
        <item x="20"/>
        <item x="3"/>
        <item x="23"/>
        <item x="26"/>
        <item x="30"/>
        <item t="default"/>
      </items>
    </pivotField>
    <pivotField multipleItemSelectionAllowed="1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34">
        <item x="32"/>
        <item x="17"/>
        <item x="31"/>
        <item x="19"/>
        <item x="22"/>
        <item x="13"/>
        <item x="20"/>
        <item x="12"/>
        <item x="1"/>
        <item x="10"/>
        <item x="15"/>
        <item x="3"/>
        <item x="5"/>
        <item x="30"/>
        <item x="14"/>
        <item x="24"/>
        <item x="28"/>
        <item x="29"/>
        <item x="23"/>
        <item x="0"/>
        <item x="7"/>
        <item x="4"/>
        <item x="18"/>
        <item x="2"/>
        <item x="27"/>
        <item x="11"/>
        <item x="21"/>
        <item x="8"/>
        <item x="26"/>
        <item x="9"/>
        <item x="25"/>
        <item x="6"/>
        <item x="16"/>
        <item t="default"/>
      </items>
    </pivotField>
    <pivotField showAll="0">
      <items count="422">
        <item x="167"/>
        <item x="164"/>
        <item x="238"/>
        <item x="239"/>
        <item x="162"/>
        <item x="419"/>
        <item x="290"/>
        <item x="240"/>
        <item x="242"/>
        <item x="388"/>
        <item x="295"/>
        <item x="166"/>
        <item x="165"/>
        <item x="245"/>
        <item x="208"/>
        <item x="243"/>
        <item x="241"/>
        <item x="280"/>
        <item x="163"/>
        <item x="375"/>
        <item x="347"/>
        <item x="284"/>
        <item x="316"/>
        <item x="282"/>
        <item x="200"/>
        <item x="101"/>
        <item x="28"/>
        <item x="378"/>
        <item x="387"/>
        <item x="261"/>
        <item x="281"/>
        <item x="341"/>
        <item x="196"/>
        <item x="319"/>
        <item x="249"/>
        <item x="99"/>
        <item x="150"/>
        <item x="300"/>
        <item x="283"/>
        <item x="335"/>
        <item x="320"/>
        <item x="304"/>
        <item x="297"/>
        <item x="197"/>
        <item x="348"/>
        <item x="345"/>
        <item x="340"/>
        <item x="339"/>
        <item x="374"/>
        <item x="377"/>
        <item x="248"/>
        <item x="105"/>
        <item x="250"/>
        <item x="337"/>
        <item x="100"/>
        <item x="285"/>
        <item x="318"/>
        <item x="92"/>
        <item x="264"/>
        <item x="338"/>
        <item x="321"/>
        <item x="354"/>
        <item x="291"/>
        <item x="103"/>
        <item x="358"/>
        <item x="263"/>
        <item x="376"/>
        <item x="222"/>
        <item x="209"/>
        <item x="171"/>
        <item x="106"/>
        <item x="373"/>
        <item x="109"/>
        <item x="367"/>
        <item x="174"/>
        <item x="349"/>
        <item x="148"/>
        <item x="372"/>
        <item x="352"/>
        <item x="381"/>
        <item x="368"/>
        <item x="168"/>
        <item x="315"/>
        <item x="112"/>
        <item x="176"/>
        <item x="356"/>
        <item x="353"/>
        <item x="292"/>
        <item x="173"/>
        <item x="296"/>
        <item x="113"/>
        <item x="350"/>
        <item x="355"/>
        <item x="172"/>
        <item x="108"/>
        <item x="118"/>
        <item x="247"/>
        <item x="235"/>
        <item x="126"/>
        <item x="384"/>
        <item x="170"/>
        <item x="371"/>
        <item x="364"/>
        <item x="212"/>
        <item x="153"/>
        <item x="128"/>
        <item x="389"/>
        <item x="175"/>
        <item x="169"/>
        <item x="177"/>
        <item x="336"/>
        <item x="260"/>
        <item x="382"/>
        <item x="303"/>
        <item x="50"/>
        <item x="399"/>
        <item x="111"/>
        <item x="78"/>
        <item x="299"/>
        <item x="117"/>
        <item x="114"/>
        <item x="116"/>
        <item x="210"/>
        <item x="229"/>
        <item x="215"/>
        <item x="369"/>
        <item x="390"/>
        <item x="201"/>
        <item x="370"/>
        <item x="342"/>
        <item x="328"/>
        <item x="84"/>
        <item x="383"/>
        <item x="265"/>
        <item x="351"/>
        <item x="178"/>
        <item x="294"/>
        <item x="346"/>
        <item x="89"/>
        <item x="360"/>
        <item x="220"/>
        <item x="357"/>
        <item x="259"/>
        <item x="131"/>
        <item x="331"/>
        <item x="307"/>
        <item x="51"/>
        <item x="94"/>
        <item x="30"/>
        <item x="288"/>
        <item x="231"/>
        <item x="29"/>
        <item x="305"/>
        <item x="218"/>
        <item x="324"/>
        <item x="236"/>
        <item x="107"/>
        <item x="230"/>
        <item x="179"/>
        <item x="232"/>
        <item x="216"/>
        <item x="394"/>
        <item x="93"/>
        <item x="104"/>
        <item x="180"/>
        <item x="198"/>
        <item x="344"/>
        <item x="380"/>
        <item x="361"/>
        <item x="95"/>
        <item x="366"/>
        <item x="87"/>
        <item x="86"/>
        <item x="317"/>
        <item x="102"/>
        <item x="213"/>
        <item x="202"/>
        <item x="277"/>
        <item x="70"/>
        <item x="98"/>
        <item x="227"/>
        <item x="97"/>
        <item x="244"/>
        <item x="391"/>
        <item x="226"/>
        <item x="225"/>
        <item x="80"/>
        <item x="181"/>
        <item x="392"/>
        <item x="31"/>
        <item x="149"/>
        <item x="133"/>
        <item x="400"/>
        <item x="115"/>
        <item x="322"/>
        <item x="68"/>
        <item x="363"/>
        <item x="276"/>
        <item x="214"/>
        <item x="91"/>
        <item x="122"/>
        <item x="119"/>
        <item x="199"/>
        <item x="110"/>
        <item x="253"/>
        <item x="325"/>
        <item x="234"/>
        <item x="379"/>
        <item x="251"/>
        <item x="323"/>
        <item x="326"/>
        <item x="224"/>
        <item x="135"/>
        <item x="237"/>
        <item x="293"/>
        <item x="258"/>
        <item x="90"/>
        <item x="125"/>
        <item x="71"/>
        <item x="190"/>
        <item x="123"/>
        <item x="327"/>
        <item x="404"/>
        <item x="38"/>
        <item x="33"/>
        <item x="73"/>
        <item x="332"/>
        <item x="17"/>
        <item x="386"/>
        <item x="191"/>
        <item x="333"/>
        <item x="262"/>
        <item x="74"/>
        <item x="312"/>
        <item x="192"/>
        <item x="252"/>
        <item x="223"/>
        <item x="120"/>
        <item x="286"/>
        <item x="37"/>
        <item x="151"/>
        <item x="415"/>
        <item x="19"/>
        <item x="298"/>
        <item x="418"/>
        <item x="81"/>
        <item x="82"/>
        <item x="194"/>
        <item x="365"/>
        <item x="396"/>
        <item x="127"/>
        <item x="329"/>
        <item x="83"/>
        <item x="75"/>
        <item x="15"/>
        <item x="48"/>
        <item x="401"/>
        <item x="187"/>
        <item x="121"/>
        <item x="310"/>
        <item x="397"/>
        <item x="395"/>
        <item x="385"/>
        <item x="193"/>
        <item x="274"/>
        <item x="256"/>
        <item x="195"/>
        <item x="211"/>
        <item x="129"/>
        <item x="143"/>
        <item x="182"/>
        <item x="42"/>
        <item x="417"/>
        <item x="147"/>
        <item x="39"/>
        <item x="40"/>
        <item x="266"/>
        <item x="77"/>
        <item x="359"/>
        <item x="255"/>
        <item x="36"/>
        <item x="206"/>
        <item x="76"/>
        <item x="16"/>
        <item x="185"/>
        <item x="410"/>
        <item x="124"/>
        <item x="269"/>
        <item x="402"/>
        <item x="301"/>
        <item x="183"/>
        <item x="308"/>
        <item x="139"/>
        <item x="146"/>
        <item x="271"/>
        <item x="184"/>
        <item x="393"/>
        <item x="186"/>
        <item x="67"/>
        <item x="14"/>
        <item x="72"/>
        <item x="53"/>
        <item x="47"/>
        <item x="217"/>
        <item x="398"/>
        <item x="330"/>
        <item x="66"/>
        <item x="34"/>
        <item x="268"/>
        <item x="20"/>
        <item x="287"/>
        <item x="152"/>
        <item x="189"/>
        <item x="62"/>
        <item x="18"/>
        <item x="69"/>
        <item x="221"/>
        <item x="27"/>
        <item x="289"/>
        <item x="257"/>
        <item x="267"/>
        <item x="254"/>
        <item x="35"/>
        <item x="405"/>
        <item x="44"/>
        <item x="43"/>
        <item x="45"/>
        <item x="138"/>
        <item x="155"/>
        <item x="85"/>
        <item x="21"/>
        <item x="132"/>
        <item x="23"/>
        <item x="313"/>
        <item x="32"/>
        <item x="228"/>
        <item x="314"/>
        <item x="52"/>
        <item x="309"/>
        <item x="41"/>
        <item x="22"/>
        <item x="311"/>
        <item x="54"/>
        <item x="63"/>
        <item x="26"/>
        <item x="233"/>
        <item x="334"/>
        <item x="403"/>
        <item x="25"/>
        <item x="207"/>
        <item x="409"/>
        <item x="362"/>
        <item x="275"/>
        <item x="306"/>
        <item x="272"/>
        <item x="219"/>
        <item x="24"/>
        <item x="49"/>
        <item x="59"/>
        <item x="46"/>
        <item x="205"/>
        <item x="64"/>
        <item x="246"/>
        <item x="79"/>
        <item x="302"/>
        <item x="270"/>
        <item x="188"/>
        <item x="145"/>
        <item x="137"/>
        <item x="136"/>
        <item x="406"/>
        <item x="407"/>
        <item x="141"/>
        <item x="65"/>
        <item x="278"/>
        <item x="158"/>
        <item x="203"/>
        <item x="279"/>
        <item x="61"/>
        <item x="88"/>
        <item x="60"/>
        <item x="159"/>
        <item x="55"/>
        <item x="412"/>
        <item x="411"/>
        <item x="57"/>
        <item x="56"/>
        <item x="154"/>
        <item x="134"/>
        <item x="161"/>
        <item x="416"/>
        <item x="343"/>
        <item x="142"/>
        <item x="144"/>
        <item x="156"/>
        <item x="140"/>
        <item x="204"/>
        <item x="413"/>
        <item x="273"/>
        <item x="4"/>
        <item x="160"/>
        <item x="96"/>
        <item x="12"/>
        <item x="0"/>
        <item x="6"/>
        <item x="58"/>
        <item x="157"/>
        <item x="130"/>
        <item x="414"/>
        <item x="3"/>
        <item x="11"/>
        <item x="408"/>
        <item x="2"/>
        <item x="10"/>
        <item x="1"/>
        <item x="8"/>
        <item x="5"/>
        <item x="7"/>
        <item x="9"/>
        <item x="13"/>
        <item x="420"/>
        <item t="default"/>
      </items>
    </pivotField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9"/>
  <sheetViews>
    <sheetView view="pageBreakPreview" zoomScale="60" zoomScaleNormal="78" workbookViewId="0">
      <selection activeCell="B2" sqref="B2"/>
    </sheetView>
  </sheetViews>
  <sheetFormatPr baseColWidth="10" defaultColWidth="8.88671875" defaultRowHeight="14.4" x14ac:dyDescent="0.3"/>
  <cols>
    <col min="2" max="2" width="20" customWidth="1"/>
    <col min="3" max="3" width="12.5546875" customWidth="1"/>
    <col min="4" max="4" width="41" customWidth="1"/>
    <col min="5" max="5" width="19.77734375" customWidth="1"/>
    <col min="6" max="6" width="19.33203125" customWidth="1"/>
    <col min="8" max="8" width="15.88671875" customWidth="1"/>
    <col min="9" max="9" width="19.44140625" customWidth="1"/>
    <col min="10" max="10" width="9.44140625" customWidth="1"/>
    <col min="11" max="11" width="9.21875" customWidth="1"/>
    <col min="12" max="12" width="8.88671875" customWidth="1"/>
  </cols>
  <sheetData>
    <row r="1" spans="2:10" x14ac:dyDescent="0.3">
      <c r="B1" t="s">
        <v>33</v>
      </c>
    </row>
    <row r="2" spans="2:10" x14ac:dyDescent="0.3">
      <c r="B2" t="s">
        <v>34</v>
      </c>
    </row>
    <row r="3" spans="2:10" ht="15" thickBot="1" x14ac:dyDescent="0.35"/>
    <row r="4" spans="2:10" ht="15" thickBot="1" x14ac:dyDescent="0.35">
      <c r="B4" s="8" t="s">
        <v>0</v>
      </c>
      <c r="C4" s="10" t="s">
        <v>1</v>
      </c>
      <c r="D4" s="11" t="s">
        <v>59</v>
      </c>
      <c r="E4" s="11" t="s">
        <v>35</v>
      </c>
      <c r="F4" s="11" t="s">
        <v>39</v>
      </c>
      <c r="H4" s="24" t="s">
        <v>41</v>
      </c>
      <c r="I4" s="25"/>
    </row>
    <row r="5" spans="2:10" x14ac:dyDescent="0.3">
      <c r="B5" s="1" t="s">
        <v>2</v>
      </c>
      <c r="C5" s="4">
        <v>804</v>
      </c>
      <c r="D5" s="12">
        <f>5*38+2</f>
        <v>192</v>
      </c>
      <c r="E5" s="14">
        <f>E35/30</f>
        <v>13.208256923872666</v>
      </c>
      <c r="F5" s="19">
        <f>(D5*F39)/42135</f>
        <v>1.8056143320637608</v>
      </c>
      <c r="H5" s="26" t="s">
        <v>42</v>
      </c>
      <c r="I5" s="22" t="s">
        <v>54</v>
      </c>
      <c r="J5" t="s">
        <v>55</v>
      </c>
    </row>
    <row r="6" spans="2:10" x14ac:dyDescent="0.3">
      <c r="B6" s="2" t="s">
        <v>3</v>
      </c>
      <c r="C6" s="5">
        <v>5251</v>
      </c>
      <c r="D6" s="13">
        <f>1+5*434</f>
        <v>2171</v>
      </c>
      <c r="E6" s="14">
        <f>E35/30</f>
        <v>13.208256923872666</v>
      </c>
      <c r="F6" s="14">
        <f>(D6*F39)/42135</f>
        <v>20.41660789015846</v>
      </c>
      <c r="H6" s="26" t="s">
        <v>52</v>
      </c>
      <c r="I6" s="22" t="s">
        <v>53</v>
      </c>
      <c r="J6" t="s">
        <v>56</v>
      </c>
    </row>
    <row r="7" spans="2:10" x14ac:dyDescent="0.3">
      <c r="B7" s="2" t="s">
        <v>4</v>
      </c>
      <c r="C7" s="5">
        <v>5445</v>
      </c>
      <c r="D7" s="13">
        <f>4+5*405</f>
        <v>2029</v>
      </c>
      <c r="E7" s="14">
        <f>E35/30</f>
        <v>13.208256923872666</v>
      </c>
      <c r="F7" s="14">
        <f>(D7*F39)/42135</f>
        <v>19.081205623736306</v>
      </c>
      <c r="H7" s="26" t="s">
        <v>43</v>
      </c>
      <c r="I7" s="22" t="s">
        <v>51</v>
      </c>
    </row>
    <row r="8" spans="2:10" x14ac:dyDescent="0.3">
      <c r="B8" s="2" t="s">
        <v>5</v>
      </c>
      <c r="C8" s="5">
        <v>4876</v>
      </c>
      <c r="D8" s="13">
        <f>355*5</f>
        <v>1775</v>
      </c>
      <c r="E8" s="14">
        <f>E35/30</f>
        <v>13.208256923872666</v>
      </c>
      <c r="F8" s="14">
        <f>(D8*F39)/42135</f>
        <v>16.692528330276957</v>
      </c>
      <c r="H8" s="26" t="s">
        <v>44</v>
      </c>
      <c r="I8" s="22" t="s">
        <v>57</v>
      </c>
      <c r="J8" t="s">
        <v>58</v>
      </c>
    </row>
    <row r="9" spans="2:10" x14ac:dyDescent="0.3">
      <c r="B9" s="2" t="s">
        <v>6</v>
      </c>
      <c r="C9" s="5">
        <v>2501</v>
      </c>
      <c r="D9" s="13">
        <f>36*6*5+20</f>
        <v>1100</v>
      </c>
      <c r="E9" s="14">
        <f>E35/30</f>
        <v>13.208256923872666</v>
      </c>
      <c r="F9" s="14">
        <f>(D9*F39)/42135</f>
        <v>10.344665444115297</v>
      </c>
      <c r="H9" s="26" t="s">
        <v>45</v>
      </c>
      <c r="I9" s="22" t="s">
        <v>48</v>
      </c>
    </row>
    <row r="10" spans="2:10" x14ac:dyDescent="0.3">
      <c r="B10" s="2" t="s">
        <v>7</v>
      </c>
      <c r="C10" s="5">
        <v>8649</v>
      </c>
      <c r="D10" s="13">
        <f>84*6*5-3*5</f>
        <v>2505</v>
      </c>
      <c r="E10" s="14">
        <f>E35/30</f>
        <v>13.208256923872666</v>
      </c>
      <c r="F10" s="14">
        <f>(D10*F39)/42135</f>
        <v>23.557624488644379</v>
      </c>
      <c r="H10" s="26" t="s">
        <v>46</v>
      </c>
      <c r="I10" s="22" t="s">
        <v>49</v>
      </c>
    </row>
    <row r="11" spans="2:10" ht="15" thickBot="1" x14ac:dyDescent="0.35">
      <c r="B11" s="2" t="s">
        <v>8</v>
      </c>
      <c r="C11" s="5">
        <v>2417</v>
      </c>
      <c r="D11" s="13">
        <f>24*6*5-13+18*5</f>
        <v>797</v>
      </c>
      <c r="E11" s="14">
        <f>E35/30</f>
        <v>13.208256923872666</v>
      </c>
      <c r="F11" s="14">
        <f>(D11*F39)/42135</f>
        <v>7.4951803263271728</v>
      </c>
      <c r="H11" s="27" t="s">
        <v>47</v>
      </c>
      <c r="I11" s="23" t="s">
        <v>50</v>
      </c>
    </row>
    <row r="12" spans="2:10" x14ac:dyDescent="0.3">
      <c r="B12" s="2" t="s">
        <v>9</v>
      </c>
      <c r="C12" s="5">
        <v>3409</v>
      </c>
      <c r="D12" s="13">
        <f>2+135*5</f>
        <v>677</v>
      </c>
      <c r="E12" s="14">
        <f>E35/30</f>
        <v>13.208256923872666</v>
      </c>
      <c r="F12" s="14">
        <f>(D12*F39)/42135</f>
        <v>6.3666713687873235</v>
      </c>
    </row>
    <row r="13" spans="2:10" x14ac:dyDescent="0.3">
      <c r="B13" s="2" t="s">
        <v>10</v>
      </c>
      <c r="C13" s="5">
        <v>2003</v>
      </c>
      <c r="D13" s="13">
        <f>28*6*5+5</f>
        <v>845</v>
      </c>
      <c r="E13" s="14">
        <f>E35/30</f>
        <v>13.208256923872666</v>
      </c>
      <c r="F13" s="14">
        <f>(D13*F39)/42135</f>
        <v>7.9465839093431141</v>
      </c>
    </row>
    <row r="14" spans="2:10" x14ac:dyDescent="0.3">
      <c r="B14" s="2" t="s">
        <v>11</v>
      </c>
      <c r="C14" s="5">
        <v>1848</v>
      </c>
      <c r="D14" s="13">
        <f>32*6*5-5*5-1</f>
        <v>934</v>
      </c>
      <c r="E14" s="14">
        <f>E35/30</f>
        <v>13.208256923872666</v>
      </c>
      <c r="F14" s="14">
        <f>(D14*F39)/42135</f>
        <v>8.7835613861851698</v>
      </c>
    </row>
    <row r="15" spans="2:10" x14ac:dyDescent="0.3">
      <c r="B15" s="2" t="s">
        <v>12</v>
      </c>
      <c r="C15" s="5">
        <v>1363</v>
      </c>
      <c r="D15" s="13">
        <f>28*6*5-8</f>
        <v>832</v>
      </c>
      <c r="E15" s="14">
        <f>E35/30</f>
        <v>13.208256923872666</v>
      </c>
      <c r="F15" s="14">
        <f>(D15*F39)/42135</f>
        <v>7.8243287722762966</v>
      </c>
    </row>
    <row r="16" spans="2:10" x14ac:dyDescent="0.3">
      <c r="B16" s="2" t="s">
        <v>13</v>
      </c>
      <c r="C16" s="5">
        <v>888</v>
      </c>
      <c r="D16" s="13">
        <f>20*6*5-13</f>
        <v>587</v>
      </c>
      <c r="E16" s="14">
        <f>E35/30</f>
        <v>13.208256923872666</v>
      </c>
      <c r="F16" s="14">
        <f>(D16*F39)/42135</f>
        <v>5.520289650632435</v>
      </c>
    </row>
    <row r="17" spans="2:6" x14ac:dyDescent="0.3">
      <c r="B17" s="2" t="s">
        <v>14</v>
      </c>
      <c r="C17" s="5">
        <v>3177</v>
      </c>
      <c r="D17" s="13">
        <f>30*6*5-8</f>
        <v>892</v>
      </c>
      <c r="E17" s="14">
        <f>E35/30</f>
        <v>13.208256923872666</v>
      </c>
      <c r="F17" s="14">
        <f>(D17*F39)/42135</f>
        <v>8.3885832510462226</v>
      </c>
    </row>
    <row r="18" spans="2:6" x14ac:dyDescent="0.3">
      <c r="B18" s="2" t="s">
        <v>15</v>
      </c>
      <c r="C18" s="5">
        <v>2193</v>
      </c>
      <c r="D18" s="13">
        <f>34*6*5-24</f>
        <v>996</v>
      </c>
      <c r="E18" s="14">
        <f>E35/30</f>
        <v>13.208256923872666</v>
      </c>
      <c r="F18" s="14">
        <f>(D18*F39)/42135</f>
        <v>9.3666243475807587</v>
      </c>
    </row>
    <row r="19" spans="2:6" x14ac:dyDescent="0.3">
      <c r="B19" s="2" t="s">
        <v>16</v>
      </c>
      <c r="C19" s="5">
        <v>3977</v>
      </c>
      <c r="D19" s="13">
        <f>62*6*5-3</f>
        <v>1857</v>
      </c>
      <c r="E19" s="14">
        <f>E35/30</f>
        <v>13.208256923872666</v>
      </c>
      <c r="F19" s="14">
        <f>(D19*F39)/42135</f>
        <v>17.463676117929186</v>
      </c>
    </row>
    <row r="20" spans="2:6" x14ac:dyDescent="0.3">
      <c r="B20" s="2" t="s">
        <v>17</v>
      </c>
      <c r="C20" s="5">
        <v>2934</v>
      </c>
      <c r="D20" s="13">
        <f>46*6*5-7</f>
        <v>1373</v>
      </c>
      <c r="E20" s="14">
        <f>E35/30</f>
        <v>13.208256923872666</v>
      </c>
      <c r="F20" s="14">
        <f>(D20*F39)/42135</f>
        <v>12.912023322518456</v>
      </c>
    </row>
    <row r="21" spans="2:6" x14ac:dyDescent="0.3">
      <c r="B21" s="2" t="s">
        <v>18</v>
      </c>
      <c r="C21" s="5">
        <v>2238</v>
      </c>
      <c r="D21" s="13">
        <f>30*6*5-23</f>
        <v>877</v>
      </c>
      <c r="E21" s="14">
        <f>E35/30</f>
        <v>13.208256923872666</v>
      </c>
      <c r="F21" s="14">
        <f>(D21*F39)/42135</f>
        <v>8.2475196313537413</v>
      </c>
    </row>
    <row r="22" spans="2:6" x14ac:dyDescent="0.3">
      <c r="B22" s="2" t="s">
        <v>19</v>
      </c>
      <c r="C22" s="7">
        <v>5642</v>
      </c>
      <c r="D22" s="13">
        <f>83*6*5-8</f>
        <v>2482</v>
      </c>
      <c r="E22" s="14">
        <f>E35/30</f>
        <v>13.208256923872666</v>
      </c>
      <c r="F22" s="14">
        <f>(D22*F39)/42135</f>
        <v>23.341326938449239</v>
      </c>
    </row>
    <row r="23" spans="2:6" x14ac:dyDescent="0.3">
      <c r="B23" s="2" t="s">
        <v>20</v>
      </c>
      <c r="C23" s="5">
        <v>1299</v>
      </c>
      <c r="D23" s="13">
        <f>23*6*5-3</f>
        <v>687</v>
      </c>
      <c r="E23" s="14">
        <f>E35/30</f>
        <v>13.208256923872666</v>
      </c>
      <c r="F23" s="14">
        <f>(D23*F39)/42135</f>
        <v>6.4607137819156444</v>
      </c>
    </row>
    <row r="24" spans="2:6" x14ac:dyDescent="0.3">
      <c r="B24" s="2" t="s">
        <v>21</v>
      </c>
      <c r="C24" s="5">
        <v>579</v>
      </c>
      <c r="D24" s="13">
        <f>13*6*5-9</f>
        <v>381</v>
      </c>
      <c r="E24" s="14">
        <f>E35/30</f>
        <v>13.208256923872666</v>
      </c>
      <c r="F24" s="14">
        <f>(D24*F39)/42135</f>
        <v>3.5830159401890254</v>
      </c>
    </row>
    <row r="25" spans="2:6" x14ac:dyDescent="0.3">
      <c r="B25" s="2" t="s">
        <v>22</v>
      </c>
      <c r="C25" s="5">
        <v>4516</v>
      </c>
      <c r="D25" s="13">
        <f>86*6*5+1</f>
        <v>2581</v>
      </c>
      <c r="E25" s="14">
        <f>E35/30</f>
        <v>13.208256923872666</v>
      </c>
      <c r="F25" s="14">
        <f>(D25*F39)/42135</f>
        <v>24.272346828419618</v>
      </c>
    </row>
    <row r="26" spans="2:6" x14ac:dyDescent="0.3">
      <c r="B26" s="2" t="s">
        <v>23</v>
      </c>
      <c r="C26" s="5">
        <v>2311</v>
      </c>
      <c r="D26" s="13">
        <f>43*6*5-9</f>
        <v>1281</v>
      </c>
      <c r="E26" s="14">
        <f>E35/30</f>
        <v>13.208256923872666</v>
      </c>
      <c r="F26" s="14">
        <f>(D26*F39)/42135</f>
        <v>12.046833121737905</v>
      </c>
    </row>
    <row r="27" spans="2:6" x14ac:dyDescent="0.3">
      <c r="B27" s="2" t="s">
        <v>24</v>
      </c>
      <c r="C27" s="5">
        <v>1154</v>
      </c>
      <c r="D27" s="13">
        <f>33*6*5-27</f>
        <v>963</v>
      </c>
      <c r="E27" s="14">
        <f>E35/30</f>
        <v>13.208256923872666</v>
      </c>
      <c r="F27" s="14">
        <f>(D27*F39)/42135</f>
        <v>9.0562843842573013</v>
      </c>
    </row>
    <row r="28" spans="2:6" x14ac:dyDescent="0.3">
      <c r="B28" s="2" t="s">
        <v>25</v>
      </c>
      <c r="C28" s="5">
        <v>1436</v>
      </c>
      <c r="D28" s="13">
        <v>1436</v>
      </c>
      <c r="E28" s="14">
        <f>E35/30</f>
        <v>13.208256923872666</v>
      </c>
      <c r="F28" s="14">
        <f>(D28*F39)/42135</f>
        <v>13.504490525226878</v>
      </c>
    </row>
    <row r="29" spans="2:6" x14ac:dyDescent="0.3">
      <c r="B29" s="2" t="s">
        <v>26</v>
      </c>
      <c r="C29" s="5">
        <v>3924</v>
      </c>
      <c r="D29" s="13">
        <f>78*6*5-6</f>
        <v>2334</v>
      </c>
      <c r="E29" s="14">
        <f>E35/30</f>
        <v>13.208256923872666</v>
      </c>
      <c r="F29" s="14">
        <f>(D29*F39)/42135</f>
        <v>21.949499224150092</v>
      </c>
    </row>
    <row r="30" spans="2:6" x14ac:dyDescent="0.3">
      <c r="B30" s="2" t="s">
        <v>27</v>
      </c>
      <c r="C30" s="5">
        <v>6483</v>
      </c>
      <c r="D30" s="13">
        <f>100*6*5</f>
        <v>3000</v>
      </c>
      <c r="E30" s="14">
        <f>E35/30</f>
        <v>13.208256923872666</v>
      </c>
      <c r="F30" s="14">
        <f>(D30*F39)/42135</f>
        <v>28.212723938496264</v>
      </c>
    </row>
    <row r="31" spans="2:6" x14ac:dyDescent="0.3">
      <c r="B31" s="2" t="s">
        <v>28</v>
      </c>
      <c r="C31" s="5">
        <v>4279</v>
      </c>
      <c r="D31" s="13">
        <f>75*6*5-4</f>
        <v>2246</v>
      </c>
      <c r="E31" s="14">
        <f>E35/30</f>
        <v>13.208256923872666</v>
      </c>
      <c r="F31" s="14">
        <f>(D31*F39)/42135</f>
        <v>21.121925988620866</v>
      </c>
    </row>
    <row r="32" spans="2:6" x14ac:dyDescent="0.3">
      <c r="B32" s="2" t="s">
        <v>29</v>
      </c>
      <c r="C32" s="5">
        <v>2693</v>
      </c>
      <c r="D32" s="13">
        <f>75*6*5-26</f>
        <v>2224</v>
      </c>
      <c r="E32" s="14">
        <f>E35/30</f>
        <v>13.208256923872666</v>
      </c>
      <c r="F32" s="14">
        <f>(D32*F39)/42135</f>
        <v>20.915032679738562</v>
      </c>
    </row>
    <row r="33" spans="2:6" x14ac:dyDescent="0.3">
      <c r="B33" s="2" t="s">
        <v>30</v>
      </c>
      <c r="C33" s="5">
        <v>1154</v>
      </c>
      <c r="D33" s="13">
        <f>6*5*33-23</f>
        <v>967</v>
      </c>
      <c r="E33" s="14">
        <f>E35/30</f>
        <v>13.208256923872666</v>
      </c>
      <c r="F33" s="14">
        <f>(D33*F39)/42135</f>
        <v>9.0939013495086289</v>
      </c>
    </row>
    <row r="34" spans="2:6" ht="15" thickBot="1" x14ac:dyDescent="0.35">
      <c r="B34" s="3" t="s">
        <v>31</v>
      </c>
      <c r="C34" s="6">
        <v>1259</v>
      </c>
      <c r="D34" s="13">
        <f>38*6*5-26</f>
        <v>1114</v>
      </c>
      <c r="E34" s="14">
        <f>E35/30</f>
        <v>13.208256923872666</v>
      </c>
      <c r="F34" s="14">
        <f>(D34*F39)/42135</f>
        <v>10.476324822494947</v>
      </c>
    </row>
    <row r="35" spans="2:6" ht="15" thickBot="1" x14ac:dyDescent="0.35">
      <c r="B35" s="8" t="s">
        <v>32</v>
      </c>
      <c r="C35" s="9">
        <f>SUM(C5:C34)</f>
        <v>90702</v>
      </c>
      <c r="D35" s="11">
        <f>SUM(D5:D34)</f>
        <v>42135</v>
      </c>
      <c r="E35" s="20">
        <f>F39</f>
        <v>396.24770771618</v>
      </c>
      <c r="F35" s="20">
        <f>SUM(F5:F34)</f>
        <v>396.24770771618006</v>
      </c>
    </row>
    <row r="36" spans="2:6" ht="15" thickBot="1" x14ac:dyDescent="0.35"/>
    <row r="37" spans="2:6" x14ac:dyDescent="0.3">
      <c r="E37" s="17" t="s">
        <v>36</v>
      </c>
      <c r="F37" s="15" t="s">
        <v>38</v>
      </c>
    </row>
    <row r="38" spans="2:6" ht="15" thickBot="1" x14ac:dyDescent="0.35">
      <c r="E38" s="18" t="s">
        <v>37</v>
      </c>
      <c r="F38" s="16">
        <v>0.95499999999999996</v>
      </c>
    </row>
    <row r="39" spans="2:6" ht="15" thickBot="1" x14ac:dyDescent="0.35">
      <c r="E39" s="8" t="s">
        <v>40</v>
      </c>
      <c r="F39" s="21">
        <f>(2*2*50*50*D35)/((5*5*(D35-1))+(2*2*50*50))</f>
        <v>396.24770771618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FB973-7C03-45CA-B293-B3BA9F03F944}">
  <dimension ref="A1:G765"/>
  <sheetViews>
    <sheetView topLeftCell="B1" zoomScale="85" zoomScaleNormal="85" workbookViewId="0">
      <selection activeCell="D3" sqref="D3"/>
    </sheetView>
  </sheetViews>
  <sheetFormatPr baseColWidth="10" defaultRowHeight="14.4" x14ac:dyDescent="0.3"/>
  <cols>
    <col min="1" max="1" width="9.88671875" style="31" customWidth="1"/>
    <col min="2" max="2" width="15.44140625" customWidth="1"/>
    <col min="3" max="3" width="11.5546875" style="34" customWidth="1"/>
    <col min="4" max="4" width="22.5546875" customWidth="1"/>
    <col min="5" max="5" width="14.33203125" customWidth="1"/>
    <col min="6" max="6" width="13" customWidth="1"/>
    <col min="8" max="8" width="5.44140625" customWidth="1"/>
  </cols>
  <sheetData>
    <row r="1" spans="1:7" ht="15" thickBot="1" x14ac:dyDescent="0.35">
      <c r="A1" s="33" t="s">
        <v>60</v>
      </c>
      <c r="B1" s="25" t="s">
        <v>42</v>
      </c>
      <c r="C1" s="37" t="s">
        <v>43</v>
      </c>
      <c r="D1" s="11" t="s">
        <v>44</v>
      </c>
      <c r="E1" s="11" t="s">
        <v>45</v>
      </c>
      <c r="F1" s="11" t="s">
        <v>46</v>
      </c>
      <c r="G1" s="11" t="s">
        <v>47</v>
      </c>
    </row>
    <row r="2" spans="1:7" x14ac:dyDescent="0.3">
      <c r="A2" s="30">
        <v>1</v>
      </c>
      <c r="B2" s="29" t="s">
        <v>2</v>
      </c>
      <c r="C2" s="34">
        <v>43544</v>
      </c>
      <c r="D2" s="29" t="s">
        <v>63</v>
      </c>
      <c r="E2">
        <v>5812892</v>
      </c>
      <c r="F2">
        <v>23914</v>
      </c>
      <c r="G2">
        <v>577000</v>
      </c>
    </row>
    <row r="3" spans="1:7" x14ac:dyDescent="0.3">
      <c r="A3" s="30">
        <v>2</v>
      </c>
      <c r="B3" s="29" t="s">
        <v>2</v>
      </c>
      <c r="C3" s="34">
        <v>43398</v>
      </c>
      <c r="D3" s="28" t="s">
        <v>64</v>
      </c>
      <c r="E3">
        <v>11228208</v>
      </c>
      <c r="F3">
        <v>50490</v>
      </c>
      <c r="G3">
        <v>977000</v>
      </c>
    </row>
    <row r="4" spans="1:7" x14ac:dyDescent="0.3">
      <c r="A4" s="30">
        <v>3</v>
      </c>
      <c r="B4" s="29" t="s">
        <v>2</v>
      </c>
      <c r="C4" s="34">
        <v>43529</v>
      </c>
      <c r="D4" t="s">
        <v>65</v>
      </c>
      <c r="E4">
        <v>9818382</v>
      </c>
      <c r="F4">
        <v>54482</v>
      </c>
      <c r="G4">
        <v>1000000</v>
      </c>
    </row>
    <row r="5" spans="1:7" x14ac:dyDescent="0.3">
      <c r="A5" s="30">
        <v>4</v>
      </c>
      <c r="B5" s="29" t="s">
        <v>2</v>
      </c>
      <c r="C5" s="34">
        <v>43571</v>
      </c>
      <c r="D5" t="s">
        <v>68</v>
      </c>
      <c r="E5">
        <v>7762023</v>
      </c>
      <c r="F5">
        <v>42415</v>
      </c>
      <c r="G5">
        <v>802000</v>
      </c>
    </row>
    <row r="6" spans="1:7" x14ac:dyDescent="0.3">
      <c r="A6" s="30">
        <v>5</v>
      </c>
      <c r="B6" s="29" t="s">
        <v>2</v>
      </c>
      <c r="C6" s="34">
        <v>43614</v>
      </c>
      <c r="D6" t="s">
        <v>71</v>
      </c>
      <c r="E6">
        <v>5163068</v>
      </c>
      <c r="F6">
        <v>26213</v>
      </c>
      <c r="G6">
        <v>544000</v>
      </c>
    </row>
    <row r="7" spans="1:7" x14ac:dyDescent="0.3">
      <c r="A7" s="30">
        <v>6</v>
      </c>
      <c r="B7" s="29" t="s">
        <v>2</v>
      </c>
      <c r="C7" s="35">
        <v>43521</v>
      </c>
      <c r="D7" t="s">
        <v>71</v>
      </c>
      <c r="E7">
        <v>13766358</v>
      </c>
      <c r="F7">
        <v>34476</v>
      </c>
      <c r="G7">
        <v>880000</v>
      </c>
    </row>
    <row r="8" spans="1:7" x14ac:dyDescent="0.3">
      <c r="A8" s="30">
        <v>7</v>
      </c>
      <c r="B8" s="29" t="s">
        <v>2</v>
      </c>
      <c r="C8" s="34">
        <v>43053</v>
      </c>
      <c r="D8" t="s">
        <v>68</v>
      </c>
      <c r="E8">
        <v>6343938</v>
      </c>
      <c r="F8">
        <v>21860</v>
      </c>
      <c r="G8">
        <v>419000</v>
      </c>
    </row>
    <row r="9" spans="1:7" x14ac:dyDescent="0.3">
      <c r="A9" s="30">
        <v>8</v>
      </c>
      <c r="B9" s="29" t="s">
        <v>2</v>
      </c>
      <c r="C9" s="34">
        <v>43022</v>
      </c>
      <c r="D9" t="s">
        <v>65</v>
      </c>
      <c r="E9">
        <v>15542404</v>
      </c>
      <c r="F9">
        <v>38319</v>
      </c>
      <c r="G9">
        <v>855000</v>
      </c>
    </row>
    <row r="10" spans="1:7" x14ac:dyDescent="0.3">
      <c r="A10" s="30">
        <v>9</v>
      </c>
      <c r="B10" s="29" t="s">
        <v>2</v>
      </c>
      <c r="C10" s="34">
        <v>42842</v>
      </c>
      <c r="D10" t="s">
        <v>68</v>
      </c>
      <c r="E10">
        <v>11456090</v>
      </c>
      <c r="F10">
        <v>50554</v>
      </c>
      <c r="G10">
        <v>626000</v>
      </c>
    </row>
    <row r="11" spans="1:7" x14ac:dyDescent="0.3">
      <c r="A11" s="30">
        <v>10</v>
      </c>
      <c r="B11" s="29" t="s">
        <v>2</v>
      </c>
      <c r="C11" s="34">
        <v>42813</v>
      </c>
      <c r="D11" t="s">
        <v>65</v>
      </c>
      <c r="E11">
        <v>16787383</v>
      </c>
      <c r="F11">
        <v>85842</v>
      </c>
      <c r="G11">
        <v>1700000</v>
      </c>
    </row>
    <row r="12" spans="1:7" x14ac:dyDescent="0.3">
      <c r="A12" s="30">
        <v>11</v>
      </c>
      <c r="B12" s="29" t="s">
        <v>2</v>
      </c>
      <c r="C12" s="34">
        <v>42752</v>
      </c>
      <c r="D12" t="s">
        <v>68</v>
      </c>
      <c r="E12">
        <v>11176583</v>
      </c>
      <c r="F12">
        <v>15962</v>
      </c>
      <c r="G12">
        <v>455000</v>
      </c>
    </row>
    <row r="13" spans="1:7" x14ac:dyDescent="0.3">
      <c r="A13" s="30">
        <v>12</v>
      </c>
      <c r="B13" s="29" t="s">
        <v>2</v>
      </c>
      <c r="C13" s="34">
        <v>42737</v>
      </c>
      <c r="D13" t="s">
        <v>68</v>
      </c>
      <c r="E13">
        <v>7920244</v>
      </c>
      <c r="F13">
        <v>26837</v>
      </c>
      <c r="G13">
        <v>443000</v>
      </c>
    </row>
    <row r="14" spans="1:7" x14ac:dyDescent="0.3">
      <c r="A14" s="30">
        <v>13</v>
      </c>
      <c r="B14" s="29" t="s">
        <v>2</v>
      </c>
      <c r="C14" s="34">
        <v>42539</v>
      </c>
      <c r="D14" t="s">
        <v>68</v>
      </c>
      <c r="E14">
        <v>5755789</v>
      </c>
      <c r="F14">
        <v>22638</v>
      </c>
      <c r="G14">
        <v>413000</v>
      </c>
    </row>
    <row r="15" spans="1:7" x14ac:dyDescent="0.3">
      <c r="A15" s="30">
        <v>14</v>
      </c>
      <c r="B15" s="29" t="s">
        <v>2</v>
      </c>
      <c r="C15" s="34">
        <v>42636</v>
      </c>
      <c r="D15" t="s">
        <v>68</v>
      </c>
      <c r="E15">
        <v>18369595</v>
      </c>
      <c r="F15">
        <v>22173</v>
      </c>
      <c r="G15">
        <v>560000</v>
      </c>
    </row>
    <row r="16" spans="1:7" x14ac:dyDescent="0.3">
      <c r="A16" s="30">
        <v>15</v>
      </c>
      <c r="B16" s="28" t="s">
        <v>3</v>
      </c>
      <c r="C16" s="36">
        <v>43616</v>
      </c>
      <c r="D16" t="s">
        <v>71</v>
      </c>
      <c r="E16">
        <v>1134631</v>
      </c>
      <c r="F16">
        <v>1492</v>
      </c>
      <c r="G16">
        <v>59000</v>
      </c>
    </row>
    <row r="17" spans="1:7" x14ac:dyDescent="0.3">
      <c r="A17" s="30">
        <v>16</v>
      </c>
      <c r="B17" s="28" t="s">
        <v>3</v>
      </c>
      <c r="C17" s="36">
        <v>43510</v>
      </c>
      <c r="D17" t="s">
        <v>84</v>
      </c>
      <c r="E17">
        <v>792087</v>
      </c>
      <c r="F17">
        <v>8712</v>
      </c>
      <c r="G17">
        <v>108000</v>
      </c>
    </row>
    <row r="18" spans="1:7" x14ac:dyDescent="0.3">
      <c r="A18" s="30">
        <v>17</v>
      </c>
      <c r="B18" s="28" t="s">
        <v>3</v>
      </c>
      <c r="C18" s="36">
        <v>43456</v>
      </c>
      <c r="D18" t="s">
        <v>84</v>
      </c>
      <c r="E18">
        <v>1002579</v>
      </c>
      <c r="F18">
        <v>10103</v>
      </c>
      <c r="G18">
        <v>114000</v>
      </c>
    </row>
    <row r="19" spans="1:7" x14ac:dyDescent="0.3">
      <c r="A19" s="30">
        <v>18</v>
      </c>
      <c r="B19" s="28" t="s">
        <v>3</v>
      </c>
      <c r="C19" s="36">
        <v>43439</v>
      </c>
      <c r="D19" t="s">
        <v>125</v>
      </c>
      <c r="E19">
        <v>645363</v>
      </c>
      <c r="F19">
        <v>2199</v>
      </c>
      <c r="G19">
        <v>85000</v>
      </c>
    </row>
    <row r="20" spans="1:7" x14ac:dyDescent="0.3">
      <c r="A20" s="30">
        <v>19</v>
      </c>
      <c r="B20" s="28" t="s">
        <v>3</v>
      </c>
      <c r="C20" s="36">
        <v>43336</v>
      </c>
      <c r="D20" t="s">
        <v>63</v>
      </c>
      <c r="E20">
        <v>1353574</v>
      </c>
      <c r="F20">
        <v>4772</v>
      </c>
      <c r="G20">
        <v>90000</v>
      </c>
    </row>
    <row r="21" spans="1:7" x14ac:dyDescent="0.3">
      <c r="A21" s="30">
        <v>20</v>
      </c>
      <c r="B21" s="28" t="s">
        <v>3</v>
      </c>
      <c r="C21" s="36">
        <v>43308</v>
      </c>
      <c r="D21" t="s">
        <v>71</v>
      </c>
      <c r="E21">
        <v>750238</v>
      </c>
      <c r="F21">
        <v>703</v>
      </c>
      <c r="G21">
        <v>72000</v>
      </c>
    </row>
    <row r="22" spans="1:7" x14ac:dyDescent="0.3">
      <c r="A22" s="30">
        <v>21</v>
      </c>
      <c r="B22" s="28" t="s">
        <v>3</v>
      </c>
      <c r="C22" s="36">
        <v>43177</v>
      </c>
      <c r="D22" t="s">
        <v>71</v>
      </c>
      <c r="E22">
        <v>1251688</v>
      </c>
      <c r="F22">
        <v>1031</v>
      </c>
      <c r="G22">
        <v>125000</v>
      </c>
    </row>
    <row r="23" spans="1:7" x14ac:dyDescent="0.3">
      <c r="A23" s="30">
        <v>22</v>
      </c>
      <c r="B23" s="28" t="s">
        <v>3</v>
      </c>
      <c r="C23" s="36">
        <v>42762</v>
      </c>
      <c r="D23" t="s">
        <v>84</v>
      </c>
      <c r="E23">
        <v>1595235</v>
      </c>
      <c r="F23">
        <v>10673</v>
      </c>
      <c r="G23">
        <v>180000</v>
      </c>
    </row>
    <row r="24" spans="1:7" x14ac:dyDescent="0.3">
      <c r="A24" s="30">
        <v>23</v>
      </c>
      <c r="B24" s="28" t="s">
        <v>3</v>
      </c>
      <c r="C24" s="36">
        <v>43066</v>
      </c>
      <c r="D24" t="s">
        <v>84</v>
      </c>
      <c r="E24">
        <v>1750770</v>
      </c>
      <c r="F24">
        <v>2677</v>
      </c>
      <c r="G24">
        <v>98000</v>
      </c>
    </row>
    <row r="25" spans="1:7" x14ac:dyDescent="0.3">
      <c r="A25" s="30">
        <v>24</v>
      </c>
      <c r="B25" s="28" t="s">
        <v>3</v>
      </c>
      <c r="C25" s="36">
        <v>43009</v>
      </c>
      <c r="D25" t="s">
        <v>68</v>
      </c>
      <c r="E25">
        <v>1616514</v>
      </c>
      <c r="F25">
        <v>3504</v>
      </c>
      <c r="G25">
        <v>156000</v>
      </c>
    </row>
    <row r="26" spans="1:7" x14ac:dyDescent="0.3">
      <c r="A26" s="30">
        <v>25</v>
      </c>
      <c r="B26" s="28" t="s">
        <v>3</v>
      </c>
      <c r="C26" s="36">
        <v>42947</v>
      </c>
      <c r="D26" t="s">
        <v>84</v>
      </c>
      <c r="E26">
        <v>2027561</v>
      </c>
      <c r="F26">
        <v>11583</v>
      </c>
      <c r="G26">
        <v>119000</v>
      </c>
    </row>
    <row r="27" spans="1:7" x14ac:dyDescent="0.3">
      <c r="A27" s="30">
        <v>26</v>
      </c>
      <c r="B27" s="28" t="s">
        <v>3</v>
      </c>
      <c r="C27" s="36">
        <v>42902</v>
      </c>
      <c r="D27" t="s">
        <v>68</v>
      </c>
      <c r="E27">
        <v>1890881</v>
      </c>
      <c r="F27">
        <v>3159</v>
      </c>
      <c r="G27">
        <v>119000</v>
      </c>
    </row>
    <row r="28" spans="1:7" x14ac:dyDescent="0.3">
      <c r="A28" s="30">
        <v>27</v>
      </c>
      <c r="B28" s="28" t="s">
        <v>3</v>
      </c>
      <c r="C28" s="36">
        <v>42869</v>
      </c>
      <c r="D28" t="s">
        <v>63</v>
      </c>
      <c r="E28">
        <v>1848377</v>
      </c>
      <c r="F28">
        <v>2569</v>
      </c>
      <c r="G28">
        <v>75000</v>
      </c>
    </row>
    <row r="29" spans="1:7" x14ac:dyDescent="0.3">
      <c r="A29" s="30">
        <v>28</v>
      </c>
      <c r="B29" s="28" t="s">
        <v>3</v>
      </c>
      <c r="C29" s="36">
        <v>42713</v>
      </c>
      <c r="D29" t="s">
        <v>84</v>
      </c>
      <c r="E29">
        <v>1409294</v>
      </c>
      <c r="F29">
        <v>8133</v>
      </c>
      <c r="G29">
        <v>88000</v>
      </c>
    </row>
    <row r="30" spans="1:7" x14ac:dyDescent="0.3">
      <c r="A30" s="30">
        <v>29</v>
      </c>
      <c r="B30" s="28" t="s">
        <v>4</v>
      </c>
      <c r="C30" s="36">
        <v>43610</v>
      </c>
      <c r="D30" t="s">
        <v>68</v>
      </c>
      <c r="E30">
        <v>89499</v>
      </c>
      <c r="F30">
        <v>366</v>
      </c>
      <c r="G30">
        <v>7700</v>
      </c>
    </row>
    <row r="31" spans="1:7" x14ac:dyDescent="0.3">
      <c r="A31" s="30">
        <v>30</v>
      </c>
      <c r="B31" s="28" t="s">
        <v>4</v>
      </c>
      <c r="C31" s="34">
        <v>43497</v>
      </c>
      <c r="D31" t="s">
        <v>68</v>
      </c>
      <c r="E31">
        <v>371649</v>
      </c>
      <c r="F31">
        <v>3036</v>
      </c>
      <c r="G31">
        <v>29000</v>
      </c>
    </row>
    <row r="32" spans="1:7" x14ac:dyDescent="0.3">
      <c r="A32" s="30">
        <v>31</v>
      </c>
      <c r="B32" s="28" t="s">
        <v>4</v>
      </c>
      <c r="C32" s="34">
        <v>43364</v>
      </c>
      <c r="D32" t="s">
        <v>68</v>
      </c>
      <c r="E32">
        <v>363868</v>
      </c>
      <c r="F32">
        <v>513</v>
      </c>
      <c r="G32">
        <v>18000</v>
      </c>
    </row>
    <row r="33" spans="1:7" x14ac:dyDescent="0.3">
      <c r="A33" s="30">
        <v>32</v>
      </c>
      <c r="B33" s="28" t="s">
        <v>4</v>
      </c>
      <c r="C33" s="34">
        <v>43331</v>
      </c>
      <c r="D33" t="s">
        <v>68</v>
      </c>
      <c r="E33">
        <v>483884</v>
      </c>
      <c r="F33">
        <v>1126</v>
      </c>
      <c r="G33">
        <v>34000</v>
      </c>
    </row>
    <row r="34" spans="1:7" x14ac:dyDescent="0.3">
      <c r="A34" s="30">
        <v>33</v>
      </c>
      <c r="B34" s="28" t="s">
        <v>4</v>
      </c>
      <c r="C34" s="34">
        <v>43318</v>
      </c>
      <c r="D34" t="s">
        <v>102</v>
      </c>
      <c r="E34">
        <v>1674540</v>
      </c>
      <c r="F34">
        <v>1166</v>
      </c>
      <c r="G34">
        <v>81000</v>
      </c>
    </row>
    <row r="35" spans="1:7" x14ac:dyDescent="0.3">
      <c r="A35" s="30">
        <v>34</v>
      </c>
      <c r="B35" s="28" t="s">
        <v>4</v>
      </c>
      <c r="C35" s="34">
        <v>43230</v>
      </c>
      <c r="D35" t="s">
        <v>68</v>
      </c>
      <c r="E35">
        <v>621565</v>
      </c>
      <c r="F35">
        <v>838</v>
      </c>
      <c r="G35">
        <v>41000</v>
      </c>
    </row>
    <row r="36" spans="1:7" x14ac:dyDescent="0.3">
      <c r="A36" s="30">
        <v>35</v>
      </c>
      <c r="B36" s="28" t="s">
        <v>4</v>
      </c>
      <c r="C36" s="34">
        <v>43183</v>
      </c>
      <c r="D36" t="s">
        <v>84</v>
      </c>
      <c r="E36">
        <v>1214111</v>
      </c>
      <c r="F36">
        <v>4658</v>
      </c>
      <c r="G36">
        <v>129000</v>
      </c>
    </row>
    <row r="37" spans="1:7" x14ac:dyDescent="0.3">
      <c r="A37" s="30">
        <v>36</v>
      </c>
      <c r="B37" s="28" t="s">
        <v>4</v>
      </c>
      <c r="C37" s="34">
        <v>43153</v>
      </c>
      <c r="D37" t="s">
        <v>68</v>
      </c>
      <c r="E37">
        <v>1496262</v>
      </c>
      <c r="F37">
        <v>2727</v>
      </c>
      <c r="G37">
        <v>138000</v>
      </c>
    </row>
    <row r="38" spans="1:7" x14ac:dyDescent="0.3">
      <c r="A38" s="30">
        <v>37</v>
      </c>
      <c r="B38" s="28" t="s">
        <v>4</v>
      </c>
      <c r="C38" s="34">
        <v>43066</v>
      </c>
      <c r="D38" t="s">
        <v>68</v>
      </c>
      <c r="E38">
        <v>972671</v>
      </c>
      <c r="F38">
        <v>915</v>
      </c>
      <c r="G38">
        <v>57000</v>
      </c>
    </row>
    <row r="39" spans="1:7" x14ac:dyDescent="0.3">
      <c r="A39" s="30">
        <v>38</v>
      </c>
      <c r="B39" s="28" t="s">
        <v>4</v>
      </c>
      <c r="C39" s="34">
        <v>43032</v>
      </c>
      <c r="D39" t="s">
        <v>108</v>
      </c>
      <c r="E39">
        <v>720358</v>
      </c>
      <c r="F39">
        <v>671</v>
      </c>
      <c r="G39">
        <v>25000</v>
      </c>
    </row>
    <row r="40" spans="1:7" x14ac:dyDescent="0.3">
      <c r="A40" s="30">
        <v>39</v>
      </c>
      <c r="B40" s="28" t="s">
        <v>4</v>
      </c>
      <c r="C40" s="34">
        <v>42920</v>
      </c>
      <c r="D40" t="s">
        <v>108</v>
      </c>
      <c r="E40">
        <v>620230</v>
      </c>
      <c r="F40">
        <v>897</v>
      </c>
      <c r="G40">
        <v>32000</v>
      </c>
    </row>
    <row r="41" spans="1:7" x14ac:dyDescent="0.3">
      <c r="A41" s="30">
        <v>40</v>
      </c>
      <c r="B41" s="28" t="s">
        <v>4</v>
      </c>
      <c r="C41" s="34">
        <v>42870</v>
      </c>
      <c r="D41" t="s">
        <v>84</v>
      </c>
      <c r="E41">
        <v>942158</v>
      </c>
      <c r="F41">
        <v>2253</v>
      </c>
      <c r="G41">
        <v>40000</v>
      </c>
    </row>
    <row r="42" spans="1:7" x14ac:dyDescent="0.3">
      <c r="A42" s="30">
        <v>41</v>
      </c>
      <c r="B42" s="28" t="s">
        <v>4</v>
      </c>
      <c r="C42" s="34">
        <v>42822</v>
      </c>
      <c r="D42" t="s">
        <v>108</v>
      </c>
      <c r="E42">
        <v>942453</v>
      </c>
      <c r="F42">
        <v>1057</v>
      </c>
      <c r="G42">
        <v>36000</v>
      </c>
    </row>
    <row r="43" spans="1:7" x14ac:dyDescent="0.3">
      <c r="A43" s="30">
        <v>42</v>
      </c>
      <c r="B43" s="28" t="s">
        <v>4</v>
      </c>
      <c r="C43" s="34">
        <v>42694</v>
      </c>
      <c r="D43" t="s">
        <v>84</v>
      </c>
      <c r="E43">
        <v>1744931</v>
      </c>
      <c r="F43">
        <v>3507</v>
      </c>
      <c r="G43">
        <v>118000</v>
      </c>
    </row>
    <row r="44" spans="1:7" x14ac:dyDescent="0.3">
      <c r="A44" s="30">
        <v>43</v>
      </c>
      <c r="B44" s="28" t="s">
        <v>5</v>
      </c>
      <c r="C44" s="34">
        <v>43549</v>
      </c>
      <c r="D44" t="s">
        <v>71</v>
      </c>
      <c r="E44">
        <v>922987</v>
      </c>
      <c r="F44">
        <v>1078</v>
      </c>
      <c r="G44">
        <v>50000</v>
      </c>
    </row>
    <row r="45" spans="1:7" x14ac:dyDescent="0.3">
      <c r="A45" s="30">
        <v>44</v>
      </c>
      <c r="B45" s="28" t="s">
        <v>5</v>
      </c>
      <c r="C45" s="34">
        <v>43525</v>
      </c>
      <c r="D45" t="s">
        <v>71</v>
      </c>
      <c r="E45">
        <v>1533043</v>
      </c>
      <c r="F45">
        <v>2005</v>
      </c>
      <c r="G45">
        <v>59000</v>
      </c>
    </row>
    <row r="46" spans="1:7" x14ac:dyDescent="0.3">
      <c r="A46" s="30">
        <v>45</v>
      </c>
      <c r="B46" s="28" t="s">
        <v>5</v>
      </c>
      <c r="C46" s="34">
        <v>43431</v>
      </c>
      <c r="D46" t="s">
        <v>71</v>
      </c>
      <c r="E46">
        <v>1523086</v>
      </c>
      <c r="F46">
        <v>1528</v>
      </c>
      <c r="G46">
        <v>59000</v>
      </c>
    </row>
    <row r="47" spans="1:7" x14ac:dyDescent="0.3">
      <c r="A47" s="30">
        <v>46</v>
      </c>
      <c r="B47" s="28" t="s">
        <v>5</v>
      </c>
      <c r="C47" s="34">
        <v>43337</v>
      </c>
      <c r="D47" t="s">
        <v>71</v>
      </c>
      <c r="E47">
        <v>1534574</v>
      </c>
      <c r="F47">
        <v>2748</v>
      </c>
      <c r="G47">
        <v>76000</v>
      </c>
    </row>
    <row r="48" spans="1:7" x14ac:dyDescent="0.3">
      <c r="A48" s="30">
        <v>47</v>
      </c>
      <c r="B48" s="28" t="s">
        <v>5</v>
      </c>
      <c r="C48" s="34">
        <v>43233</v>
      </c>
      <c r="D48" t="s">
        <v>71</v>
      </c>
      <c r="E48">
        <v>2059860</v>
      </c>
      <c r="F48">
        <v>4451</v>
      </c>
      <c r="G48">
        <v>85000</v>
      </c>
    </row>
    <row r="49" spans="1:7" x14ac:dyDescent="0.3">
      <c r="A49" s="30">
        <v>48</v>
      </c>
      <c r="B49" s="28" t="s">
        <v>5</v>
      </c>
      <c r="C49" s="34">
        <v>43143</v>
      </c>
      <c r="D49" t="s">
        <v>71</v>
      </c>
      <c r="E49">
        <v>1174349</v>
      </c>
      <c r="F49">
        <v>2296</v>
      </c>
      <c r="G49">
        <v>61000</v>
      </c>
    </row>
    <row r="50" spans="1:7" x14ac:dyDescent="0.3">
      <c r="A50" s="30">
        <v>49</v>
      </c>
      <c r="B50" s="28" t="s">
        <v>5</v>
      </c>
      <c r="C50" s="34">
        <v>43101</v>
      </c>
      <c r="D50" t="s">
        <v>71</v>
      </c>
      <c r="E50">
        <v>801354</v>
      </c>
      <c r="F50">
        <v>503</v>
      </c>
      <c r="G50">
        <v>62000</v>
      </c>
    </row>
    <row r="51" spans="1:7" x14ac:dyDescent="0.3">
      <c r="A51" s="30">
        <v>50</v>
      </c>
      <c r="B51" s="28" t="s">
        <v>5</v>
      </c>
      <c r="C51" s="34">
        <v>43076</v>
      </c>
      <c r="D51" t="s">
        <v>71</v>
      </c>
      <c r="E51">
        <v>2031715</v>
      </c>
      <c r="F51">
        <v>1791</v>
      </c>
      <c r="G51">
        <v>63000</v>
      </c>
    </row>
    <row r="52" spans="1:7" x14ac:dyDescent="0.3">
      <c r="A52" s="30">
        <v>51</v>
      </c>
      <c r="B52" s="28" t="s">
        <v>5</v>
      </c>
      <c r="C52" s="34">
        <v>42926</v>
      </c>
      <c r="D52" t="s">
        <v>68</v>
      </c>
      <c r="E52">
        <v>280098</v>
      </c>
      <c r="F52">
        <v>452</v>
      </c>
      <c r="G52">
        <v>23000</v>
      </c>
    </row>
    <row r="53" spans="1:7" x14ac:dyDescent="0.3">
      <c r="A53" s="30">
        <v>52</v>
      </c>
      <c r="B53" s="28" t="s">
        <v>5</v>
      </c>
      <c r="C53" s="34">
        <v>42873</v>
      </c>
      <c r="D53" t="s">
        <v>68</v>
      </c>
      <c r="E53">
        <v>357031</v>
      </c>
      <c r="F53">
        <v>303</v>
      </c>
      <c r="G53">
        <v>19000</v>
      </c>
    </row>
    <row r="54" spans="1:7" x14ac:dyDescent="0.3">
      <c r="A54" s="30">
        <v>53</v>
      </c>
      <c r="B54" s="28" t="s">
        <v>5</v>
      </c>
      <c r="C54" s="34">
        <v>42706</v>
      </c>
      <c r="D54" t="s">
        <v>63</v>
      </c>
      <c r="E54">
        <v>1733377</v>
      </c>
      <c r="F54">
        <v>1636</v>
      </c>
      <c r="G54">
        <v>35000</v>
      </c>
    </row>
    <row r="55" spans="1:7" x14ac:dyDescent="0.3">
      <c r="A55" s="30">
        <v>54</v>
      </c>
      <c r="B55" s="28" t="s">
        <v>5</v>
      </c>
      <c r="C55" s="34">
        <v>42623</v>
      </c>
      <c r="D55" t="s">
        <v>125</v>
      </c>
      <c r="E55">
        <v>1169489</v>
      </c>
      <c r="F55">
        <v>7711</v>
      </c>
      <c r="G55">
        <v>73000</v>
      </c>
    </row>
    <row r="56" spans="1:7" x14ac:dyDescent="0.3">
      <c r="A56" s="30">
        <v>55</v>
      </c>
      <c r="B56" s="28" t="s">
        <v>5</v>
      </c>
      <c r="C56" s="34">
        <v>42533</v>
      </c>
      <c r="D56" t="s">
        <v>63</v>
      </c>
      <c r="E56">
        <v>1835552</v>
      </c>
      <c r="F56">
        <v>1355</v>
      </c>
      <c r="G56">
        <v>38000</v>
      </c>
    </row>
    <row r="57" spans="1:7" x14ac:dyDescent="0.3">
      <c r="A57" s="30">
        <v>56</v>
      </c>
      <c r="B57" s="28" t="s">
        <v>5</v>
      </c>
      <c r="C57" s="34">
        <v>42528</v>
      </c>
      <c r="D57" t="s">
        <v>63</v>
      </c>
      <c r="E57">
        <v>3541705</v>
      </c>
      <c r="F57">
        <v>2142</v>
      </c>
      <c r="G57">
        <v>69000</v>
      </c>
    </row>
    <row r="58" spans="1:7" x14ac:dyDescent="0.3">
      <c r="A58" s="30">
        <v>57</v>
      </c>
      <c r="B58" s="28" t="s">
        <v>6</v>
      </c>
      <c r="C58" s="34">
        <v>43589</v>
      </c>
      <c r="D58" t="s">
        <v>71</v>
      </c>
      <c r="E58">
        <v>3740590</v>
      </c>
      <c r="F58">
        <v>6277</v>
      </c>
      <c r="G58">
        <v>150000</v>
      </c>
    </row>
    <row r="59" spans="1:7" x14ac:dyDescent="0.3">
      <c r="A59" s="30">
        <v>58</v>
      </c>
      <c r="B59" s="28" t="s">
        <v>6</v>
      </c>
      <c r="C59" s="34">
        <v>43515</v>
      </c>
      <c r="D59" t="s">
        <v>71</v>
      </c>
      <c r="E59">
        <v>3734230</v>
      </c>
      <c r="F59">
        <v>7475</v>
      </c>
      <c r="G59">
        <v>199000</v>
      </c>
    </row>
    <row r="60" spans="1:7" x14ac:dyDescent="0.3">
      <c r="A60" s="30">
        <v>59</v>
      </c>
      <c r="B60" s="28" t="s">
        <v>6</v>
      </c>
      <c r="C60" s="34">
        <v>43438</v>
      </c>
      <c r="D60" t="s">
        <v>71</v>
      </c>
      <c r="E60">
        <v>6390388</v>
      </c>
      <c r="F60">
        <v>4934</v>
      </c>
      <c r="G60">
        <v>253000</v>
      </c>
    </row>
    <row r="61" spans="1:7" x14ac:dyDescent="0.3">
      <c r="A61" s="30">
        <v>60</v>
      </c>
      <c r="B61" s="28" t="s">
        <v>6</v>
      </c>
      <c r="C61" s="34">
        <v>43397</v>
      </c>
      <c r="D61" t="s">
        <v>71</v>
      </c>
      <c r="E61">
        <v>2056734</v>
      </c>
      <c r="F61">
        <v>178796</v>
      </c>
      <c r="G61">
        <v>297000</v>
      </c>
    </row>
    <row r="62" spans="1:7" x14ac:dyDescent="0.3">
      <c r="A62" s="30">
        <v>61</v>
      </c>
      <c r="B62" s="28" t="s">
        <v>6</v>
      </c>
      <c r="C62" s="34">
        <v>43275</v>
      </c>
      <c r="D62" t="s">
        <v>71</v>
      </c>
      <c r="E62">
        <v>3314503</v>
      </c>
      <c r="F62">
        <v>5619</v>
      </c>
      <c r="G62">
        <v>137000</v>
      </c>
    </row>
    <row r="63" spans="1:7" x14ac:dyDescent="0.3">
      <c r="A63" s="30">
        <v>62</v>
      </c>
      <c r="B63" s="28" t="s">
        <v>6</v>
      </c>
      <c r="C63" s="34">
        <v>43175</v>
      </c>
      <c r="D63" t="s">
        <v>71</v>
      </c>
      <c r="E63">
        <v>3137304</v>
      </c>
      <c r="F63">
        <v>4554</v>
      </c>
      <c r="G63">
        <v>105000</v>
      </c>
    </row>
    <row r="64" spans="1:7" x14ac:dyDescent="0.3">
      <c r="A64" s="30">
        <v>63</v>
      </c>
      <c r="B64" s="28" t="s">
        <v>6</v>
      </c>
      <c r="C64" s="34">
        <v>43118</v>
      </c>
      <c r="D64" t="s">
        <v>71</v>
      </c>
      <c r="E64">
        <v>1348113</v>
      </c>
      <c r="F64">
        <v>862</v>
      </c>
      <c r="G64">
        <v>57000</v>
      </c>
    </row>
    <row r="65" spans="1:7" x14ac:dyDescent="0.3">
      <c r="A65" s="30">
        <v>64</v>
      </c>
      <c r="B65" s="28" t="s">
        <v>6</v>
      </c>
      <c r="C65" s="34">
        <v>42949</v>
      </c>
      <c r="D65" t="s">
        <v>65</v>
      </c>
      <c r="E65">
        <v>1839473</v>
      </c>
      <c r="F65">
        <v>4275</v>
      </c>
      <c r="G65">
        <v>92000</v>
      </c>
    </row>
    <row r="66" spans="1:7" x14ac:dyDescent="0.3">
      <c r="A66" s="30">
        <v>65</v>
      </c>
      <c r="B66" s="28" t="s">
        <v>6</v>
      </c>
      <c r="C66" s="34">
        <v>42871</v>
      </c>
      <c r="D66" t="s">
        <v>137</v>
      </c>
      <c r="E66">
        <v>2133662</v>
      </c>
      <c r="F66">
        <v>2242</v>
      </c>
      <c r="G66">
        <v>89000</v>
      </c>
    </row>
    <row r="67" spans="1:7" x14ac:dyDescent="0.3">
      <c r="A67" s="30">
        <v>66</v>
      </c>
      <c r="B67" s="28" t="s">
        <v>6</v>
      </c>
      <c r="C67" s="34">
        <v>42815</v>
      </c>
      <c r="D67" t="s">
        <v>65</v>
      </c>
      <c r="E67">
        <v>2789849</v>
      </c>
      <c r="F67">
        <v>5245</v>
      </c>
      <c r="G67">
        <v>114000</v>
      </c>
    </row>
    <row r="68" spans="1:7" x14ac:dyDescent="0.3">
      <c r="A68" s="30">
        <v>67</v>
      </c>
      <c r="B68" s="28" t="s">
        <v>6</v>
      </c>
      <c r="C68" s="34">
        <v>42789</v>
      </c>
      <c r="D68" t="s">
        <v>108</v>
      </c>
      <c r="E68">
        <v>1209467</v>
      </c>
      <c r="F68">
        <v>2141</v>
      </c>
      <c r="G68">
        <v>76000</v>
      </c>
    </row>
    <row r="69" spans="1:7" x14ac:dyDescent="0.3">
      <c r="A69" s="30">
        <v>68</v>
      </c>
      <c r="B69" s="28" t="s">
        <v>6</v>
      </c>
      <c r="C69" s="34">
        <v>42756</v>
      </c>
      <c r="D69" t="s">
        <v>108</v>
      </c>
      <c r="E69">
        <v>1132832</v>
      </c>
      <c r="F69">
        <v>2228</v>
      </c>
      <c r="G69">
        <v>46000</v>
      </c>
    </row>
    <row r="70" spans="1:7" x14ac:dyDescent="0.3">
      <c r="A70" s="30">
        <v>69</v>
      </c>
      <c r="B70" s="28" t="s">
        <v>6</v>
      </c>
      <c r="C70" s="34">
        <v>42718</v>
      </c>
      <c r="D70" t="s">
        <v>137</v>
      </c>
      <c r="E70">
        <v>522858</v>
      </c>
      <c r="F70">
        <v>1041</v>
      </c>
      <c r="G70">
        <v>39000</v>
      </c>
    </row>
    <row r="71" spans="1:7" x14ac:dyDescent="0.3">
      <c r="A71" s="30">
        <v>70</v>
      </c>
      <c r="B71" s="28" t="s">
        <v>6</v>
      </c>
      <c r="C71" s="34">
        <v>42557</v>
      </c>
      <c r="D71" t="s">
        <v>137</v>
      </c>
      <c r="E71">
        <v>1355715</v>
      </c>
      <c r="F71">
        <v>2624</v>
      </c>
      <c r="G71">
        <v>60000</v>
      </c>
    </row>
    <row r="72" spans="1:7" x14ac:dyDescent="0.3">
      <c r="A72" s="30">
        <v>71</v>
      </c>
      <c r="B72" s="28" t="s">
        <v>7</v>
      </c>
      <c r="C72" s="34">
        <v>43574</v>
      </c>
      <c r="D72" t="s">
        <v>63</v>
      </c>
      <c r="E72">
        <v>445275</v>
      </c>
      <c r="F72">
        <v>500</v>
      </c>
      <c r="G72">
        <v>16000</v>
      </c>
    </row>
    <row r="73" spans="1:7" x14ac:dyDescent="0.3">
      <c r="A73" s="30">
        <v>72</v>
      </c>
      <c r="B73" s="28" t="s">
        <v>7</v>
      </c>
      <c r="C73" s="34">
        <v>43457</v>
      </c>
      <c r="D73" t="s">
        <v>65</v>
      </c>
      <c r="E73">
        <v>601325</v>
      </c>
      <c r="F73">
        <v>3438</v>
      </c>
      <c r="G73">
        <v>39000</v>
      </c>
    </row>
    <row r="74" spans="1:7" x14ac:dyDescent="0.3">
      <c r="A74" s="30">
        <v>73</v>
      </c>
      <c r="B74" s="28" t="s">
        <v>7</v>
      </c>
      <c r="C74" s="34">
        <v>43351</v>
      </c>
      <c r="D74" t="s">
        <v>63</v>
      </c>
      <c r="E74">
        <v>1167114</v>
      </c>
      <c r="F74">
        <v>955</v>
      </c>
      <c r="G74">
        <v>27000</v>
      </c>
    </row>
    <row r="75" spans="1:7" x14ac:dyDescent="0.3">
      <c r="A75" s="30">
        <v>74</v>
      </c>
      <c r="B75" s="28" t="s">
        <v>7</v>
      </c>
      <c r="C75" s="34">
        <v>43256</v>
      </c>
      <c r="D75" t="s">
        <v>63</v>
      </c>
      <c r="E75">
        <v>626177</v>
      </c>
      <c r="F75">
        <v>1082</v>
      </c>
      <c r="G75">
        <v>20000</v>
      </c>
    </row>
    <row r="76" spans="1:7" x14ac:dyDescent="0.3">
      <c r="A76" s="30">
        <v>75</v>
      </c>
      <c r="B76" s="28" t="s">
        <v>7</v>
      </c>
      <c r="C76" s="34">
        <v>43211</v>
      </c>
      <c r="D76" t="s">
        <v>63</v>
      </c>
      <c r="E76">
        <v>679721</v>
      </c>
      <c r="F76">
        <v>1919</v>
      </c>
      <c r="G76">
        <v>26000</v>
      </c>
    </row>
    <row r="77" spans="1:7" x14ac:dyDescent="0.3">
      <c r="A77" s="30">
        <v>76</v>
      </c>
      <c r="B77" s="28" t="s">
        <v>7</v>
      </c>
      <c r="C77" s="34">
        <v>43182</v>
      </c>
      <c r="D77" t="s">
        <v>63</v>
      </c>
      <c r="E77">
        <v>791604</v>
      </c>
      <c r="F77">
        <v>1771</v>
      </c>
      <c r="G77">
        <v>26000</v>
      </c>
    </row>
    <row r="78" spans="1:7" x14ac:dyDescent="0.3">
      <c r="A78" s="30">
        <v>77</v>
      </c>
      <c r="B78" s="28" t="s">
        <v>7</v>
      </c>
      <c r="C78" s="34">
        <v>43099</v>
      </c>
      <c r="D78" t="s">
        <v>63</v>
      </c>
      <c r="E78">
        <v>981683</v>
      </c>
      <c r="F78">
        <v>1254</v>
      </c>
      <c r="G78">
        <v>29000</v>
      </c>
    </row>
    <row r="79" spans="1:7" x14ac:dyDescent="0.3">
      <c r="A79" s="30">
        <v>78</v>
      </c>
      <c r="B79" s="28" t="s">
        <v>7</v>
      </c>
      <c r="C79" s="34">
        <v>43009</v>
      </c>
      <c r="D79" t="s">
        <v>63</v>
      </c>
      <c r="E79">
        <v>951096</v>
      </c>
      <c r="F79">
        <v>1008</v>
      </c>
      <c r="G79">
        <v>32000</v>
      </c>
    </row>
    <row r="80" spans="1:7" x14ac:dyDescent="0.3">
      <c r="A80" s="30">
        <v>79</v>
      </c>
      <c r="B80" s="28" t="s">
        <v>7</v>
      </c>
      <c r="C80" s="34">
        <v>42976</v>
      </c>
      <c r="D80" t="s">
        <v>63</v>
      </c>
      <c r="E80">
        <v>286543</v>
      </c>
      <c r="F80">
        <v>428</v>
      </c>
      <c r="G80">
        <v>21000</v>
      </c>
    </row>
    <row r="81" spans="1:7" x14ac:dyDescent="0.3">
      <c r="A81" s="30">
        <v>80</v>
      </c>
      <c r="B81" s="28" t="s">
        <v>7</v>
      </c>
      <c r="C81" s="34">
        <v>42894</v>
      </c>
      <c r="D81" t="s">
        <v>63</v>
      </c>
      <c r="E81">
        <v>2190481</v>
      </c>
      <c r="F81">
        <v>707</v>
      </c>
      <c r="G81">
        <v>37000</v>
      </c>
    </row>
    <row r="82" spans="1:7" x14ac:dyDescent="0.3">
      <c r="A82" s="30">
        <v>81</v>
      </c>
      <c r="B82" s="28" t="s">
        <v>7</v>
      </c>
      <c r="C82" s="34">
        <v>42855</v>
      </c>
      <c r="D82" t="s">
        <v>154</v>
      </c>
      <c r="E82">
        <v>474780</v>
      </c>
      <c r="F82">
        <v>646</v>
      </c>
      <c r="G82">
        <v>21000</v>
      </c>
    </row>
    <row r="83" spans="1:7" x14ac:dyDescent="0.3">
      <c r="A83" s="30">
        <v>82</v>
      </c>
      <c r="B83" s="28" t="s">
        <v>7</v>
      </c>
      <c r="C83" s="34">
        <v>42799</v>
      </c>
      <c r="D83" t="s">
        <v>63</v>
      </c>
      <c r="E83">
        <v>757547</v>
      </c>
      <c r="F83">
        <v>1555</v>
      </c>
      <c r="G83">
        <v>25000</v>
      </c>
    </row>
    <row r="84" spans="1:7" x14ac:dyDescent="0.3">
      <c r="A84" s="30">
        <v>83</v>
      </c>
      <c r="B84" s="28" t="s">
        <v>7</v>
      </c>
      <c r="C84" s="34">
        <v>42770</v>
      </c>
      <c r="D84" t="s">
        <v>63</v>
      </c>
      <c r="E84">
        <v>757900</v>
      </c>
      <c r="F84">
        <v>1026</v>
      </c>
      <c r="G84">
        <v>22000</v>
      </c>
    </row>
    <row r="85" spans="1:7" x14ac:dyDescent="0.3">
      <c r="A85" s="30">
        <v>84</v>
      </c>
      <c r="B85" s="28" t="s">
        <v>7</v>
      </c>
      <c r="C85" s="34">
        <v>42674</v>
      </c>
      <c r="D85" t="s">
        <v>63</v>
      </c>
      <c r="E85">
        <v>787078</v>
      </c>
      <c r="F85">
        <v>1109</v>
      </c>
      <c r="G85">
        <v>19000</v>
      </c>
    </row>
    <row r="86" spans="1:7" x14ac:dyDescent="0.3">
      <c r="A86" s="30">
        <v>85</v>
      </c>
      <c r="B86" s="28" t="s">
        <v>61</v>
      </c>
      <c r="C86" s="34">
        <v>43574</v>
      </c>
      <c r="D86" t="s">
        <v>71</v>
      </c>
      <c r="E86">
        <v>328744</v>
      </c>
      <c r="F86">
        <v>1388</v>
      </c>
      <c r="G86">
        <v>17000</v>
      </c>
    </row>
    <row r="87" spans="1:7" x14ac:dyDescent="0.3">
      <c r="A87" s="30">
        <v>86</v>
      </c>
      <c r="B87" s="28" t="s">
        <v>61</v>
      </c>
      <c r="C87" s="34">
        <v>43442</v>
      </c>
      <c r="D87" t="s">
        <v>71</v>
      </c>
      <c r="E87">
        <v>1591921</v>
      </c>
      <c r="F87">
        <v>1402</v>
      </c>
      <c r="G87">
        <v>39000</v>
      </c>
    </row>
    <row r="88" spans="1:7" x14ac:dyDescent="0.3">
      <c r="A88" s="30">
        <v>87</v>
      </c>
      <c r="B88" s="28" t="s">
        <v>61</v>
      </c>
      <c r="C88" s="34">
        <v>43329</v>
      </c>
      <c r="D88" t="s">
        <v>71</v>
      </c>
      <c r="E88">
        <v>416921</v>
      </c>
      <c r="F88">
        <v>783</v>
      </c>
      <c r="G88">
        <v>17000</v>
      </c>
    </row>
    <row r="89" spans="1:7" x14ac:dyDescent="0.3">
      <c r="A89" s="30">
        <v>88</v>
      </c>
      <c r="B89" s="28" t="s">
        <v>61</v>
      </c>
      <c r="C89" s="34">
        <v>43276</v>
      </c>
      <c r="D89" t="s">
        <v>71</v>
      </c>
      <c r="E89">
        <v>415951</v>
      </c>
      <c r="F89">
        <v>840</v>
      </c>
      <c r="G89">
        <v>19000</v>
      </c>
    </row>
    <row r="90" spans="1:7" x14ac:dyDescent="0.3">
      <c r="A90" s="30">
        <v>89</v>
      </c>
      <c r="B90" s="28" t="s">
        <v>61</v>
      </c>
      <c r="C90" s="34">
        <v>43184</v>
      </c>
      <c r="D90" t="s">
        <v>71</v>
      </c>
      <c r="E90">
        <v>3294648</v>
      </c>
      <c r="F90">
        <v>5965</v>
      </c>
      <c r="G90">
        <v>101000</v>
      </c>
    </row>
    <row r="91" spans="1:7" x14ac:dyDescent="0.3">
      <c r="A91" s="30">
        <v>90</v>
      </c>
      <c r="B91" s="28" t="s">
        <v>61</v>
      </c>
      <c r="C91" s="34">
        <v>43070</v>
      </c>
      <c r="D91" t="s">
        <v>68</v>
      </c>
      <c r="E91">
        <v>341707</v>
      </c>
      <c r="F91">
        <v>1506</v>
      </c>
      <c r="G91">
        <v>23000</v>
      </c>
    </row>
    <row r="92" spans="1:7" x14ac:dyDescent="0.3">
      <c r="A92" s="30">
        <v>91</v>
      </c>
      <c r="B92" s="28" t="s">
        <v>61</v>
      </c>
      <c r="C92" s="34">
        <v>43040</v>
      </c>
      <c r="D92" t="s">
        <v>154</v>
      </c>
      <c r="E92">
        <v>588403</v>
      </c>
      <c r="F92">
        <v>1150</v>
      </c>
      <c r="G92">
        <v>40000</v>
      </c>
    </row>
    <row r="93" spans="1:7" x14ac:dyDescent="0.3">
      <c r="A93" s="30">
        <v>92</v>
      </c>
      <c r="B93" s="28" t="s">
        <v>61</v>
      </c>
      <c r="C93" s="34">
        <v>42920</v>
      </c>
      <c r="D93" t="s">
        <v>166</v>
      </c>
      <c r="E93">
        <v>534255</v>
      </c>
      <c r="F93">
        <v>1533</v>
      </c>
      <c r="G93">
        <v>60000</v>
      </c>
    </row>
    <row r="94" spans="1:7" x14ac:dyDescent="0.3">
      <c r="A94" s="30">
        <v>93</v>
      </c>
      <c r="B94" s="28" t="s">
        <v>61</v>
      </c>
      <c r="C94" s="34">
        <v>42819</v>
      </c>
      <c r="D94" t="s">
        <v>68</v>
      </c>
      <c r="E94">
        <v>163758</v>
      </c>
      <c r="F94">
        <v>938</v>
      </c>
      <c r="G94">
        <v>10000</v>
      </c>
    </row>
    <row r="95" spans="1:7" x14ac:dyDescent="0.3">
      <c r="A95" s="30">
        <v>94</v>
      </c>
      <c r="B95" s="28" t="s">
        <v>61</v>
      </c>
      <c r="C95" s="34">
        <v>42760</v>
      </c>
      <c r="D95" t="s">
        <v>328</v>
      </c>
      <c r="E95">
        <v>401561</v>
      </c>
      <c r="F95">
        <v>1093</v>
      </c>
      <c r="G95">
        <v>19000</v>
      </c>
    </row>
    <row r="96" spans="1:7" x14ac:dyDescent="0.3">
      <c r="A96" s="30">
        <v>95</v>
      </c>
      <c r="B96" s="28" t="s">
        <v>61</v>
      </c>
      <c r="C96" s="34">
        <v>42733</v>
      </c>
      <c r="D96" t="s">
        <v>170</v>
      </c>
      <c r="E96">
        <v>360783</v>
      </c>
      <c r="F96">
        <v>778</v>
      </c>
      <c r="G96">
        <v>25000</v>
      </c>
    </row>
    <row r="97" spans="1:7" x14ac:dyDescent="0.3">
      <c r="A97" s="30">
        <v>96</v>
      </c>
      <c r="B97" s="28" t="s">
        <v>61</v>
      </c>
      <c r="C97" s="34">
        <v>42645</v>
      </c>
      <c r="D97" t="s">
        <v>172</v>
      </c>
      <c r="E97">
        <v>412687</v>
      </c>
      <c r="F97">
        <v>1646</v>
      </c>
      <c r="G97">
        <v>35000</v>
      </c>
    </row>
    <row r="98" spans="1:7" x14ac:dyDescent="0.3">
      <c r="A98" s="30">
        <v>97</v>
      </c>
      <c r="B98" s="28" t="s">
        <v>61</v>
      </c>
      <c r="C98" s="34">
        <v>42579</v>
      </c>
      <c r="D98" t="s">
        <v>444</v>
      </c>
      <c r="E98">
        <v>5669725</v>
      </c>
      <c r="F98">
        <v>7970</v>
      </c>
      <c r="G98">
        <v>165000</v>
      </c>
    </row>
    <row r="99" spans="1:7" x14ac:dyDescent="0.3">
      <c r="A99" s="30">
        <v>98</v>
      </c>
      <c r="B99" s="28" t="s">
        <v>61</v>
      </c>
      <c r="C99" s="34">
        <v>42541</v>
      </c>
      <c r="D99" t="s">
        <v>68</v>
      </c>
      <c r="E99">
        <v>461757</v>
      </c>
      <c r="F99">
        <v>1707</v>
      </c>
      <c r="G99">
        <v>33000</v>
      </c>
    </row>
    <row r="100" spans="1:7" x14ac:dyDescent="0.3">
      <c r="A100" s="30">
        <v>99</v>
      </c>
      <c r="B100" s="28" t="s">
        <v>9</v>
      </c>
      <c r="C100" s="34">
        <v>43583</v>
      </c>
      <c r="D100" t="s">
        <v>65</v>
      </c>
      <c r="E100">
        <v>455227</v>
      </c>
      <c r="F100">
        <v>3629</v>
      </c>
      <c r="G100">
        <v>41000</v>
      </c>
    </row>
    <row r="101" spans="1:7" x14ac:dyDescent="0.3">
      <c r="A101" s="30">
        <v>100</v>
      </c>
      <c r="B101" s="28" t="s">
        <v>9</v>
      </c>
      <c r="C101" s="34">
        <v>43502</v>
      </c>
      <c r="D101" t="s">
        <v>177</v>
      </c>
      <c r="E101">
        <v>120103</v>
      </c>
      <c r="F101">
        <v>1535</v>
      </c>
      <c r="G101">
        <v>8600</v>
      </c>
    </row>
    <row r="102" spans="1:7" x14ac:dyDescent="0.3">
      <c r="A102" s="30">
        <v>101</v>
      </c>
      <c r="B102" s="28" t="s">
        <v>9</v>
      </c>
      <c r="C102" s="34">
        <v>43451</v>
      </c>
      <c r="D102" t="s">
        <v>71</v>
      </c>
      <c r="E102">
        <v>160584</v>
      </c>
      <c r="F102">
        <v>499</v>
      </c>
      <c r="G102">
        <v>13000</v>
      </c>
    </row>
    <row r="103" spans="1:7" x14ac:dyDescent="0.3">
      <c r="A103" s="30">
        <v>102</v>
      </c>
      <c r="B103" s="28" t="s">
        <v>9</v>
      </c>
      <c r="C103" s="34">
        <v>43293</v>
      </c>
      <c r="D103" t="s">
        <v>71</v>
      </c>
      <c r="E103">
        <v>88940</v>
      </c>
      <c r="F103">
        <v>215</v>
      </c>
      <c r="G103">
        <v>5600</v>
      </c>
    </row>
    <row r="104" spans="1:7" x14ac:dyDescent="0.3">
      <c r="A104" s="30">
        <v>103</v>
      </c>
      <c r="B104" s="28" t="s">
        <v>9</v>
      </c>
      <c r="C104" s="34">
        <v>43184</v>
      </c>
      <c r="D104" t="s">
        <v>71</v>
      </c>
      <c r="E104">
        <v>422675</v>
      </c>
      <c r="F104">
        <v>159</v>
      </c>
      <c r="G104">
        <v>30000</v>
      </c>
    </row>
    <row r="105" spans="1:7" x14ac:dyDescent="0.3">
      <c r="A105" s="30">
        <v>104</v>
      </c>
      <c r="B105" s="28" t="s">
        <v>9</v>
      </c>
      <c r="C105" s="34">
        <v>43465</v>
      </c>
      <c r="D105" t="s">
        <v>65</v>
      </c>
      <c r="E105">
        <v>172281</v>
      </c>
      <c r="F105">
        <v>821</v>
      </c>
      <c r="G105">
        <v>24000</v>
      </c>
    </row>
    <row r="106" spans="1:7" x14ac:dyDescent="0.3">
      <c r="A106" s="30">
        <v>105</v>
      </c>
      <c r="B106" s="28" t="s">
        <v>9</v>
      </c>
      <c r="C106" s="34">
        <v>42940</v>
      </c>
      <c r="D106" t="s">
        <v>84</v>
      </c>
      <c r="E106">
        <v>402117</v>
      </c>
      <c r="F106">
        <v>2584</v>
      </c>
      <c r="G106">
        <v>35000</v>
      </c>
    </row>
    <row r="107" spans="1:7" x14ac:dyDescent="0.3">
      <c r="A107" s="30">
        <v>106</v>
      </c>
      <c r="B107" s="28" t="s">
        <v>9</v>
      </c>
      <c r="C107" s="34">
        <v>42859</v>
      </c>
      <c r="D107" t="s">
        <v>65</v>
      </c>
      <c r="E107">
        <v>159402</v>
      </c>
      <c r="F107">
        <v>2134</v>
      </c>
      <c r="G107">
        <v>15000</v>
      </c>
    </row>
    <row r="108" spans="1:7" x14ac:dyDescent="0.3">
      <c r="A108" s="30">
        <v>107</v>
      </c>
      <c r="B108" s="28" t="s">
        <v>9</v>
      </c>
      <c r="C108" s="34">
        <v>42832</v>
      </c>
      <c r="D108" t="s">
        <v>84</v>
      </c>
      <c r="E108">
        <v>185792</v>
      </c>
      <c r="F108">
        <v>354</v>
      </c>
      <c r="G108">
        <v>13000</v>
      </c>
    </row>
    <row r="109" spans="1:7" x14ac:dyDescent="0.3">
      <c r="A109" s="30">
        <v>108</v>
      </c>
      <c r="B109" s="28" t="s">
        <v>9</v>
      </c>
      <c r="C109" s="34">
        <v>42798</v>
      </c>
      <c r="D109" t="s">
        <v>186</v>
      </c>
      <c r="E109">
        <v>380353</v>
      </c>
      <c r="F109">
        <v>746</v>
      </c>
      <c r="G109">
        <v>15000</v>
      </c>
    </row>
    <row r="110" spans="1:7" x14ac:dyDescent="0.3">
      <c r="A110" s="30">
        <v>109</v>
      </c>
      <c r="B110" s="28" t="s">
        <v>9</v>
      </c>
      <c r="C110" s="34">
        <v>42690</v>
      </c>
      <c r="D110" t="s">
        <v>188</v>
      </c>
      <c r="E110">
        <v>249385</v>
      </c>
      <c r="F110">
        <v>436</v>
      </c>
      <c r="G110">
        <v>11000</v>
      </c>
    </row>
    <row r="111" spans="1:7" x14ac:dyDescent="0.3">
      <c r="A111" s="30">
        <v>110</v>
      </c>
      <c r="B111" s="28" t="s">
        <v>9</v>
      </c>
      <c r="C111" s="34">
        <v>42610</v>
      </c>
      <c r="D111" t="s">
        <v>84</v>
      </c>
      <c r="E111">
        <v>192064</v>
      </c>
      <c r="F111">
        <v>704</v>
      </c>
      <c r="G111">
        <v>15000</v>
      </c>
    </row>
    <row r="112" spans="1:7" x14ac:dyDescent="0.3">
      <c r="A112" s="30">
        <v>111</v>
      </c>
      <c r="B112" s="28" t="s">
        <v>9</v>
      </c>
      <c r="C112" s="34">
        <v>42542</v>
      </c>
      <c r="D112" t="s">
        <v>191</v>
      </c>
      <c r="E112">
        <v>556003</v>
      </c>
      <c r="F112">
        <v>318</v>
      </c>
      <c r="G112">
        <v>20000</v>
      </c>
    </row>
    <row r="113" spans="1:7" x14ac:dyDescent="0.3">
      <c r="A113" s="30">
        <v>112</v>
      </c>
      <c r="B113" s="28" t="s">
        <v>9</v>
      </c>
      <c r="C113" s="34">
        <v>42718</v>
      </c>
      <c r="D113" t="s">
        <v>188</v>
      </c>
      <c r="E113">
        <v>285925</v>
      </c>
      <c r="F113">
        <v>510</v>
      </c>
      <c r="G113">
        <v>12000</v>
      </c>
    </row>
    <row r="114" spans="1:7" x14ac:dyDescent="0.3">
      <c r="A114" s="30">
        <v>113</v>
      </c>
      <c r="B114" s="28" t="s">
        <v>62</v>
      </c>
      <c r="C114" s="34">
        <v>43585</v>
      </c>
      <c r="D114" t="s">
        <v>71</v>
      </c>
      <c r="E114">
        <v>215110</v>
      </c>
      <c r="F114">
        <v>212</v>
      </c>
      <c r="G114">
        <v>16000</v>
      </c>
    </row>
    <row r="115" spans="1:7" x14ac:dyDescent="0.3">
      <c r="A115" s="30">
        <v>114</v>
      </c>
      <c r="B115" s="28" t="s">
        <v>62</v>
      </c>
      <c r="C115" s="34">
        <v>43506</v>
      </c>
      <c r="D115" t="s">
        <v>71</v>
      </c>
      <c r="E115">
        <v>239778</v>
      </c>
      <c r="F115">
        <v>238</v>
      </c>
      <c r="G115">
        <v>14000</v>
      </c>
    </row>
    <row r="116" spans="1:7" x14ac:dyDescent="0.3">
      <c r="A116" s="30">
        <v>115</v>
      </c>
      <c r="B116" s="28" t="s">
        <v>62</v>
      </c>
      <c r="C116" s="34">
        <v>43471</v>
      </c>
      <c r="D116" t="s">
        <v>71</v>
      </c>
      <c r="E116">
        <v>311241</v>
      </c>
      <c r="F116">
        <v>696</v>
      </c>
      <c r="G116">
        <v>26000</v>
      </c>
    </row>
    <row r="117" spans="1:7" x14ac:dyDescent="0.3">
      <c r="A117" s="30">
        <v>116</v>
      </c>
      <c r="B117" s="28" t="s">
        <v>62</v>
      </c>
      <c r="C117" s="34">
        <v>43380</v>
      </c>
      <c r="D117" t="s">
        <v>71</v>
      </c>
      <c r="E117">
        <v>517392</v>
      </c>
      <c r="F117">
        <v>328</v>
      </c>
      <c r="G117">
        <v>26000</v>
      </c>
    </row>
    <row r="118" spans="1:7" x14ac:dyDescent="0.3">
      <c r="A118" s="30">
        <v>117</v>
      </c>
      <c r="B118" s="28" t="s">
        <v>62</v>
      </c>
      <c r="C118" s="34">
        <v>43299</v>
      </c>
      <c r="D118" t="s">
        <v>71</v>
      </c>
      <c r="E118">
        <v>311262</v>
      </c>
      <c r="F118">
        <v>346</v>
      </c>
      <c r="G118">
        <v>16000</v>
      </c>
    </row>
    <row r="119" spans="1:7" x14ac:dyDescent="0.3">
      <c r="A119" s="30">
        <v>118</v>
      </c>
      <c r="B119" s="28" t="s">
        <v>62</v>
      </c>
      <c r="C119" s="34">
        <v>43165</v>
      </c>
      <c r="D119" t="s">
        <v>68</v>
      </c>
      <c r="E119">
        <v>304426</v>
      </c>
      <c r="F119">
        <v>303</v>
      </c>
      <c r="G119">
        <v>19000</v>
      </c>
    </row>
    <row r="120" spans="1:7" x14ac:dyDescent="0.3">
      <c r="A120" s="30">
        <v>119</v>
      </c>
      <c r="B120" s="28" t="s">
        <v>62</v>
      </c>
      <c r="C120" s="34">
        <v>43133</v>
      </c>
      <c r="D120" t="s">
        <v>71</v>
      </c>
      <c r="E120">
        <v>252573</v>
      </c>
      <c r="F120">
        <v>334</v>
      </c>
      <c r="G120">
        <v>15000</v>
      </c>
    </row>
    <row r="121" spans="1:7" x14ac:dyDescent="0.3">
      <c r="A121" s="30">
        <v>120</v>
      </c>
      <c r="B121" s="28" t="s">
        <v>62</v>
      </c>
      <c r="C121" s="34">
        <v>42966</v>
      </c>
      <c r="D121" t="s">
        <v>84</v>
      </c>
      <c r="E121">
        <v>536918</v>
      </c>
      <c r="F121">
        <v>8608</v>
      </c>
      <c r="G121">
        <v>41000</v>
      </c>
    </row>
    <row r="122" spans="1:7" x14ac:dyDescent="0.3">
      <c r="A122" s="30">
        <v>121</v>
      </c>
      <c r="B122" s="28" t="s">
        <v>62</v>
      </c>
      <c r="C122" s="34">
        <v>42932</v>
      </c>
      <c r="D122" t="s">
        <v>84</v>
      </c>
      <c r="E122">
        <v>711367</v>
      </c>
      <c r="F122">
        <v>3776</v>
      </c>
      <c r="G122">
        <v>57000</v>
      </c>
    </row>
    <row r="123" spans="1:7" x14ac:dyDescent="0.3">
      <c r="A123" s="30">
        <v>122</v>
      </c>
      <c r="B123" s="28" t="s">
        <v>62</v>
      </c>
      <c r="C123" s="34">
        <v>42891</v>
      </c>
      <c r="D123" t="s">
        <v>84</v>
      </c>
      <c r="E123">
        <v>823978</v>
      </c>
      <c r="F123">
        <v>2061</v>
      </c>
      <c r="G123">
        <v>54000</v>
      </c>
    </row>
    <row r="124" spans="1:7" x14ac:dyDescent="0.3">
      <c r="A124" s="30">
        <v>123</v>
      </c>
      <c r="B124" s="28" t="s">
        <v>62</v>
      </c>
      <c r="C124" s="34">
        <v>42836</v>
      </c>
      <c r="D124" t="s">
        <v>84</v>
      </c>
      <c r="E124">
        <v>534858</v>
      </c>
      <c r="F124">
        <v>764</v>
      </c>
      <c r="G124">
        <v>26000</v>
      </c>
    </row>
    <row r="125" spans="1:7" x14ac:dyDescent="0.3">
      <c r="A125" s="30">
        <v>124</v>
      </c>
      <c r="B125" s="28" t="s">
        <v>62</v>
      </c>
      <c r="C125" s="34">
        <v>42782</v>
      </c>
      <c r="D125" t="s">
        <v>125</v>
      </c>
      <c r="E125">
        <v>604760</v>
      </c>
      <c r="F125">
        <v>1343</v>
      </c>
      <c r="G125">
        <v>28000</v>
      </c>
    </row>
    <row r="126" spans="1:7" x14ac:dyDescent="0.3">
      <c r="A126" s="30">
        <v>125</v>
      </c>
      <c r="B126" s="28" t="s">
        <v>62</v>
      </c>
      <c r="C126" s="34">
        <v>42744</v>
      </c>
      <c r="D126" t="s">
        <v>84</v>
      </c>
      <c r="E126">
        <v>1017207</v>
      </c>
      <c r="F126">
        <v>2113</v>
      </c>
      <c r="G126">
        <v>68000</v>
      </c>
    </row>
    <row r="127" spans="1:7" x14ac:dyDescent="0.3">
      <c r="A127" s="30">
        <v>126</v>
      </c>
      <c r="B127" s="28" t="s">
        <v>62</v>
      </c>
      <c r="C127" s="34">
        <v>42714</v>
      </c>
      <c r="D127" t="s">
        <v>65</v>
      </c>
      <c r="E127">
        <v>598120</v>
      </c>
      <c r="F127">
        <v>963</v>
      </c>
      <c r="G127">
        <v>37000</v>
      </c>
    </row>
    <row r="128" spans="1:7" x14ac:dyDescent="0.3">
      <c r="A128" s="30">
        <v>127</v>
      </c>
      <c r="B128" s="28" t="s">
        <v>11</v>
      </c>
      <c r="C128" s="34">
        <v>43598</v>
      </c>
      <c r="D128" t="s">
        <v>71</v>
      </c>
      <c r="E128">
        <v>261408</v>
      </c>
      <c r="F128">
        <v>1310</v>
      </c>
      <c r="G128">
        <v>10000</v>
      </c>
    </row>
    <row r="129" spans="1:7" x14ac:dyDescent="0.3">
      <c r="A129" s="30">
        <v>128</v>
      </c>
      <c r="B129" s="28" t="s">
        <v>11</v>
      </c>
      <c r="C129" s="34">
        <v>43512</v>
      </c>
      <c r="D129" t="s">
        <v>71</v>
      </c>
      <c r="E129">
        <v>778408</v>
      </c>
      <c r="F129">
        <v>966</v>
      </c>
      <c r="G129">
        <v>33000</v>
      </c>
    </row>
    <row r="130" spans="1:7" x14ac:dyDescent="0.3">
      <c r="A130" s="30">
        <v>129</v>
      </c>
      <c r="B130" s="28" t="s">
        <v>11</v>
      </c>
      <c r="C130" s="34">
        <v>43410</v>
      </c>
      <c r="D130" t="s">
        <v>63</v>
      </c>
      <c r="E130">
        <v>274637</v>
      </c>
      <c r="F130">
        <v>1017</v>
      </c>
      <c r="G130">
        <v>21000</v>
      </c>
    </row>
    <row r="131" spans="1:7" x14ac:dyDescent="0.3">
      <c r="A131" s="30">
        <v>130</v>
      </c>
      <c r="B131" s="28" t="s">
        <v>11</v>
      </c>
      <c r="C131" s="34">
        <v>43382</v>
      </c>
      <c r="D131" t="s">
        <v>71</v>
      </c>
      <c r="E131">
        <v>905352</v>
      </c>
      <c r="F131">
        <v>2148</v>
      </c>
      <c r="G131">
        <v>27000</v>
      </c>
    </row>
    <row r="132" spans="1:7" x14ac:dyDescent="0.3">
      <c r="A132" s="30">
        <v>131</v>
      </c>
      <c r="B132" s="28" t="s">
        <v>11</v>
      </c>
      <c r="C132" s="34">
        <v>43240</v>
      </c>
      <c r="D132" t="s">
        <v>71</v>
      </c>
      <c r="E132">
        <v>7575481</v>
      </c>
      <c r="F132">
        <v>7267</v>
      </c>
      <c r="G132">
        <v>113000</v>
      </c>
    </row>
    <row r="133" spans="1:7" x14ac:dyDescent="0.3">
      <c r="A133" s="30">
        <v>132</v>
      </c>
      <c r="B133" s="28" t="s">
        <v>11</v>
      </c>
      <c r="C133" s="34">
        <v>43135</v>
      </c>
      <c r="D133" t="s">
        <v>63</v>
      </c>
      <c r="E133">
        <v>348933</v>
      </c>
      <c r="F133">
        <v>1363</v>
      </c>
      <c r="G133">
        <v>28000</v>
      </c>
    </row>
    <row r="134" spans="1:7" x14ac:dyDescent="0.3">
      <c r="A134" s="30">
        <v>133</v>
      </c>
      <c r="B134" s="28" t="s">
        <v>11</v>
      </c>
      <c r="C134" s="34">
        <v>43033</v>
      </c>
      <c r="D134" t="s">
        <v>63</v>
      </c>
      <c r="E134">
        <v>1615797</v>
      </c>
      <c r="F134">
        <v>3352</v>
      </c>
      <c r="G134">
        <v>82000</v>
      </c>
    </row>
    <row r="135" spans="1:7" x14ac:dyDescent="0.3">
      <c r="A135" s="30">
        <v>134</v>
      </c>
      <c r="B135" s="28" t="s">
        <v>11</v>
      </c>
      <c r="C135" s="34">
        <v>42921</v>
      </c>
      <c r="D135" t="s">
        <v>68</v>
      </c>
      <c r="E135">
        <v>516519</v>
      </c>
      <c r="F135">
        <v>598</v>
      </c>
      <c r="G135">
        <v>15000</v>
      </c>
    </row>
    <row r="136" spans="1:7" x14ac:dyDescent="0.3">
      <c r="A136" s="30">
        <v>135</v>
      </c>
      <c r="B136" s="28" t="s">
        <v>11</v>
      </c>
      <c r="C136" s="34">
        <v>42847</v>
      </c>
      <c r="D136" t="s">
        <v>65</v>
      </c>
      <c r="E136">
        <v>3871928</v>
      </c>
      <c r="F136">
        <v>2748</v>
      </c>
      <c r="G136">
        <v>101000</v>
      </c>
    </row>
    <row r="137" spans="1:7" x14ac:dyDescent="0.3">
      <c r="A137" s="30">
        <v>136</v>
      </c>
      <c r="B137" s="28" t="s">
        <v>11</v>
      </c>
      <c r="C137" s="34">
        <v>42781</v>
      </c>
      <c r="D137" t="s">
        <v>63</v>
      </c>
      <c r="E137">
        <v>585127</v>
      </c>
      <c r="F137">
        <v>2089</v>
      </c>
      <c r="G137">
        <v>27000</v>
      </c>
    </row>
    <row r="138" spans="1:7" x14ac:dyDescent="0.3">
      <c r="A138" s="30">
        <v>137</v>
      </c>
      <c r="B138" s="28" t="s">
        <v>11</v>
      </c>
      <c r="C138" s="34">
        <v>42719</v>
      </c>
      <c r="D138" t="s">
        <v>65</v>
      </c>
      <c r="E138">
        <v>2363979</v>
      </c>
      <c r="F138">
        <v>3676</v>
      </c>
      <c r="G138">
        <v>56000</v>
      </c>
    </row>
    <row r="139" spans="1:7" x14ac:dyDescent="0.3">
      <c r="A139" s="30">
        <v>138</v>
      </c>
      <c r="B139" s="28" t="s">
        <v>11</v>
      </c>
      <c r="C139" s="34">
        <v>42682</v>
      </c>
      <c r="D139" t="s">
        <v>63</v>
      </c>
      <c r="E139">
        <v>2340169</v>
      </c>
      <c r="F139">
        <v>2065</v>
      </c>
      <c r="G139">
        <v>46000</v>
      </c>
    </row>
    <row r="140" spans="1:7" x14ac:dyDescent="0.3">
      <c r="A140" s="30">
        <v>139</v>
      </c>
      <c r="B140" s="28" t="s">
        <v>11</v>
      </c>
      <c r="C140" s="34">
        <v>42618</v>
      </c>
      <c r="D140" t="s">
        <v>63</v>
      </c>
      <c r="E140">
        <v>1546858</v>
      </c>
      <c r="F140">
        <v>2582</v>
      </c>
      <c r="G140">
        <v>77000</v>
      </c>
    </row>
    <row r="141" spans="1:7" x14ac:dyDescent="0.3">
      <c r="A141" s="30">
        <v>140</v>
      </c>
      <c r="B141" s="28" t="s">
        <v>11</v>
      </c>
      <c r="C141" s="34">
        <v>42528</v>
      </c>
      <c r="D141" t="s">
        <v>63</v>
      </c>
      <c r="E141">
        <v>1093997</v>
      </c>
      <c r="F141">
        <v>2373</v>
      </c>
      <c r="G141">
        <v>36000</v>
      </c>
    </row>
    <row r="142" spans="1:7" x14ac:dyDescent="0.3">
      <c r="A142" s="30">
        <v>141</v>
      </c>
      <c r="B142" s="28" t="s">
        <v>12</v>
      </c>
      <c r="C142" s="34">
        <v>43544</v>
      </c>
      <c r="D142" t="s">
        <v>84</v>
      </c>
      <c r="E142">
        <v>4781108</v>
      </c>
      <c r="F142">
        <v>4001</v>
      </c>
      <c r="G142">
        <v>118000</v>
      </c>
    </row>
    <row r="143" spans="1:7" x14ac:dyDescent="0.3">
      <c r="A143" s="30">
        <v>142</v>
      </c>
      <c r="B143" s="28" t="s">
        <v>12</v>
      </c>
      <c r="C143" s="34">
        <v>43438</v>
      </c>
      <c r="D143" t="s">
        <v>102</v>
      </c>
      <c r="E143">
        <v>2712865</v>
      </c>
      <c r="F143">
        <v>2977</v>
      </c>
      <c r="G143">
        <v>60000</v>
      </c>
    </row>
    <row r="144" spans="1:7" x14ac:dyDescent="0.3">
      <c r="A144" s="30">
        <v>143</v>
      </c>
      <c r="B144" s="28" t="s">
        <v>12</v>
      </c>
      <c r="C144" s="34">
        <v>43329</v>
      </c>
      <c r="D144" t="s">
        <v>84</v>
      </c>
      <c r="E144">
        <v>4239965</v>
      </c>
      <c r="F144">
        <v>11173</v>
      </c>
      <c r="G144">
        <v>128000</v>
      </c>
    </row>
    <row r="145" spans="1:7" x14ac:dyDescent="0.3">
      <c r="A145" s="30">
        <v>144</v>
      </c>
      <c r="B145" s="28" t="s">
        <v>12</v>
      </c>
      <c r="C145" s="34">
        <v>43272</v>
      </c>
      <c r="D145" t="s">
        <v>71</v>
      </c>
      <c r="E145">
        <v>908078</v>
      </c>
      <c r="F145">
        <v>2449</v>
      </c>
      <c r="G145">
        <v>24000</v>
      </c>
    </row>
    <row r="146" spans="1:7" x14ac:dyDescent="0.3">
      <c r="A146" s="30">
        <v>145</v>
      </c>
      <c r="B146" s="28" t="s">
        <v>12</v>
      </c>
      <c r="C146" s="34">
        <v>43241</v>
      </c>
      <c r="D146" t="s">
        <v>84</v>
      </c>
      <c r="E146">
        <v>4331651</v>
      </c>
      <c r="F146">
        <v>22183</v>
      </c>
      <c r="G146">
        <v>78000</v>
      </c>
    </row>
    <row r="147" spans="1:7" x14ac:dyDescent="0.3">
      <c r="A147" s="30">
        <v>146</v>
      </c>
      <c r="B147" s="28" t="s">
        <v>12</v>
      </c>
      <c r="C147" s="34">
        <v>43118</v>
      </c>
      <c r="D147" t="s">
        <v>84</v>
      </c>
      <c r="E147">
        <v>2335649</v>
      </c>
      <c r="F147">
        <v>3025</v>
      </c>
      <c r="G147">
        <v>64000</v>
      </c>
    </row>
    <row r="148" spans="1:7" x14ac:dyDescent="0.3">
      <c r="A148" s="30">
        <v>147</v>
      </c>
      <c r="B148" s="28" t="s">
        <v>12</v>
      </c>
      <c r="C148" s="34">
        <v>43036</v>
      </c>
      <c r="D148" t="s">
        <v>84</v>
      </c>
      <c r="E148">
        <v>1096265</v>
      </c>
      <c r="F148">
        <v>1119</v>
      </c>
      <c r="G148">
        <v>24000</v>
      </c>
    </row>
    <row r="149" spans="1:7" x14ac:dyDescent="0.3">
      <c r="A149" s="30">
        <v>148</v>
      </c>
      <c r="B149" s="28" t="s">
        <v>12</v>
      </c>
      <c r="C149" s="34">
        <v>42936</v>
      </c>
      <c r="D149" t="s">
        <v>84</v>
      </c>
      <c r="E149">
        <v>927164</v>
      </c>
      <c r="F149">
        <v>415</v>
      </c>
      <c r="G149">
        <v>15000</v>
      </c>
    </row>
    <row r="150" spans="1:7" x14ac:dyDescent="0.3">
      <c r="A150" s="30">
        <v>149</v>
      </c>
      <c r="B150" s="28" t="s">
        <v>12</v>
      </c>
      <c r="C150" s="34">
        <v>42893</v>
      </c>
      <c r="D150" t="s">
        <v>230</v>
      </c>
      <c r="E150">
        <v>198272</v>
      </c>
      <c r="F150">
        <v>105</v>
      </c>
      <c r="G150">
        <v>3000</v>
      </c>
    </row>
    <row r="151" spans="1:7" x14ac:dyDescent="0.3">
      <c r="A151" s="30">
        <v>150</v>
      </c>
      <c r="B151" s="28" t="s">
        <v>12</v>
      </c>
      <c r="C151" s="34">
        <v>42869</v>
      </c>
      <c r="D151" t="s">
        <v>84</v>
      </c>
      <c r="E151">
        <v>497713</v>
      </c>
      <c r="F151">
        <v>248</v>
      </c>
      <c r="G151">
        <v>12000</v>
      </c>
    </row>
    <row r="152" spans="1:7" x14ac:dyDescent="0.3">
      <c r="A152" s="30">
        <v>151</v>
      </c>
      <c r="B152" s="28" t="s">
        <v>12</v>
      </c>
      <c r="C152" s="34">
        <v>42848</v>
      </c>
      <c r="D152" t="s">
        <v>84</v>
      </c>
      <c r="E152">
        <v>121153</v>
      </c>
      <c r="F152">
        <v>143</v>
      </c>
      <c r="G152">
        <v>3200</v>
      </c>
    </row>
    <row r="153" spans="1:7" x14ac:dyDescent="0.3">
      <c r="A153" s="30">
        <v>152</v>
      </c>
      <c r="B153" s="28" t="s">
        <v>12</v>
      </c>
      <c r="C153" s="34">
        <v>42807</v>
      </c>
      <c r="D153" t="s">
        <v>84</v>
      </c>
      <c r="E153">
        <v>731588</v>
      </c>
      <c r="F153">
        <v>467</v>
      </c>
      <c r="G153">
        <v>10000</v>
      </c>
    </row>
    <row r="154" spans="1:7" x14ac:dyDescent="0.3">
      <c r="A154" s="30">
        <v>153</v>
      </c>
      <c r="B154" s="28" t="s">
        <v>12</v>
      </c>
      <c r="C154" s="34">
        <v>42746</v>
      </c>
      <c r="D154" t="s">
        <v>84</v>
      </c>
      <c r="E154">
        <v>1311375</v>
      </c>
      <c r="F154">
        <v>1466</v>
      </c>
      <c r="G154">
        <v>20000</v>
      </c>
    </row>
    <row r="155" spans="1:7" x14ac:dyDescent="0.3">
      <c r="A155" s="30">
        <v>154</v>
      </c>
      <c r="B155" s="28" t="s">
        <v>12</v>
      </c>
      <c r="C155" s="34">
        <v>42532</v>
      </c>
      <c r="D155" t="s">
        <v>84</v>
      </c>
      <c r="E155">
        <v>274373</v>
      </c>
      <c r="F155">
        <v>186</v>
      </c>
      <c r="G155">
        <v>4600</v>
      </c>
    </row>
    <row r="156" spans="1:7" x14ac:dyDescent="0.3">
      <c r="A156" s="30">
        <v>155</v>
      </c>
      <c r="B156" s="28" t="s">
        <v>13</v>
      </c>
      <c r="C156" s="34">
        <v>43570</v>
      </c>
      <c r="D156" t="s">
        <v>71</v>
      </c>
      <c r="E156">
        <v>3801575</v>
      </c>
      <c r="F156">
        <v>11966</v>
      </c>
      <c r="G156">
        <v>262000</v>
      </c>
    </row>
    <row r="157" spans="1:7" x14ac:dyDescent="0.3">
      <c r="A157" s="30">
        <v>156</v>
      </c>
      <c r="B157" s="28" t="s">
        <v>13</v>
      </c>
      <c r="C157" s="34">
        <v>43469</v>
      </c>
      <c r="D157" t="s">
        <v>71</v>
      </c>
      <c r="E157">
        <v>1558007</v>
      </c>
      <c r="F157">
        <v>5302</v>
      </c>
      <c r="G157">
        <v>92000</v>
      </c>
    </row>
    <row r="158" spans="1:7" x14ac:dyDescent="0.3">
      <c r="A158" s="30">
        <v>157</v>
      </c>
      <c r="B158" s="28" t="s">
        <v>13</v>
      </c>
      <c r="C158" s="34">
        <v>43345</v>
      </c>
      <c r="D158" t="s">
        <v>71</v>
      </c>
      <c r="E158">
        <v>4747121</v>
      </c>
      <c r="F158">
        <v>6063</v>
      </c>
      <c r="G158">
        <v>153000</v>
      </c>
    </row>
    <row r="159" spans="1:7" x14ac:dyDescent="0.3">
      <c r="A159" s="30">
        <v>158</v>
      </c>
      <c r="B159" s="28" t="s">
        <v>13</v>
      </c>
      <c r="C159" s="34">
        <v>43253</v>
      </c>
      <c r="D159" t="s">
        <v>71</v>
      </c>
      <c r="E159">
        <v>6524741</v>
      </c>
      <c r="F159">
        <v>18697</v>
      </c>
      <c r="G159">
        <v>277000</v>
      </c>
    </row>
    <row r="160" spans="1:7" x14ac:dyDescent="0.3">
      <c r="A160" s="30">
        <v>159</v>
      </c>
      <c r="B160" s="28" t="s">
        <v>13</v>
      </c>
      <c r="C160" s="34">
        <v>43164</v>
      </c>
      <c r="D160" t="s">
        <v>71</v>
      </c>
      <c r="E160">
        <v>3030177</v>
      </c>
      <c r="F160">
        <v>5976</v>
      </c>
      <c r="G160">
        <v>146000</v>
      </c>
    </row>
    <row r="161" spans="1:7" x14ac:dyDescent="0.3">
      <c r="A161" s="30">
        <v>160</v>
      </c>
      <c r="B161" s="28" t="s">
        <v>13</v>
      </c>
      <c r="C161" s="34">
        <v>43119</v>
      </c>
      <c r="D161" t="s">
        <v>71</v>
      </c>
      <c r="E161">
        <v>3343626</v>
      </c>
      <c r="F161">
        <v>4024</v>
      </c>
      <c r="G161">
        <v>103000</v>
      </c>
    </row>
    <row r="162" spans="1:7" x14ac:dyDescent="0.3">
      <c r="A162" s="30">
        <v>161</v>
      </c>
      <c r="B162" s="28" t="s">
        <v>13</v>
      </c>
      <c r="C162" s="34">
        <v>43107</v>
      </c>
      <c r="D162" t="s">
        <v>71</v>
      </c>
      <c r="E162">
        <v>5413325</v>
      </c>
      <c r="F162">
        <v>5989</v>
      </c>
      <c r="G162">
        <v>182000</v>
      </c>
    </row>
    <row r="163" spans="1:7" x14ac:dyDescent="0.3">
      <c r="A163" s="30">
        <v>162</v>
      </c>
      <c r="B163" s="28" t="s">
        <v>13</v>
      </c>
      <c r="C163" s="34">
        <v>43066</v>
      </c>
      <c r="D163" t="s">
        <v>71</v>
      </c>
      <c r="E163">
        <v>4045662</v>
      </c>
      <c r="F163">
        <v>3260</v>
      </c>
      <c r="G163">
        <v>177000</v>
      </c>
    </row>
    <row r="164" spans="1:7" x14ac:dyDescent="0.3">
      <c r="A164" s="30">
        <v>163</v>
      </c>
      <c r="B164" s="28" t="s">
        <v>13</v>
      </c>
      <c r="C164" s="34">
        <v>42884</v>
      </c>
      <c r="D164" t="s">
        <v>245</v>
      </c>
      <c r="E164">
        <v>13927</v>
      </c>
      <c r="F164">
        <v>33</v>
      </c>
      <c r="G164">
        <v>477</v>
      </c>
    </row>
    <row r="165" spans="1:7" x14ac:dyDescent="0.3">
      <c r="A165" s="30">
        <v>164</v>
      </c>
      <c r="B165" s="28" t="s">
        <v>13</v>
      </c>
      <c r="C165" s="34">
        <v>42811</v>
      </c>
      <c r="D165" t="s">
        <v>247</v>
      </c>
      <c r="E165">
        <v>54993</v>
      </c>
      <c r="F165">
        <v>168</v>
      </c>
      <c r="G165">
        <v>2300</v>
      </c>
    </row>
    <row r="166" spans="1:7" x14ac:dyDescent="0.3">
      <c r="A166" s="30">
        <v>165</v>
      </c>
      <c r="B166" s="28" t="s">
        <v>13</v>
      </c>
      <c r="C166" s="34">
        <v>42755</v>
      </c>
      <c r="D166" t="s">
        <v>249</v>
      </c>
      <c r="E166">
        <v>5548</v>
      </c>
      <c r="F166">
        <v>13</v>
      </c>
      <c r="G166">
        <v>181</v>
      </c>
    </row>
    <row r="167" spans="1:7" x14ac:dyDescent="0.3">
      <c r="A167" s="30">
        <v>166</v>
      </c>
      <c r="B167" s="28" t="s">
        <v>13</v>
      </c>
      <c r="C167" s="34">
        <v>42708</v>
      </c>
      <c r="D167" t="s">
        <v>68</v>
      </c>
      <c r="E167">
        <v>33362</v>
      </c>
      <c r="F167">
        <v>137</v>
      </c>
      <c r="G167">
        <v>675</v>
      </c>
    </row>
    <row r="168" spans="1:7" x14ac:dyDescent="0.3">
      <c r="A168" s="30">
        <v>167</v>
      </c>
      <c r="B168" s="28" t="s">
        <v>13</v>
      </c>
      <c r="C168" s="34">
        <v>42541</v>
      </c>
      <c r="D168" t="s">
        <v>247</v>
      </c>
      <c r="E168">
        <v>27150</v>
      </c>
      <c r="F168">
        <v>160</v>
      </c>
      <c r="G168">
        <v>1900</v>
      </c>
    </row>
    <row r="169" spans="1:7" x14ac:dyDescent="0.3">
      <c r="A169" s="30">
        <v>168</v>
      </c>
      <c r="B169" s="28" t="s">
        <v>13</v>
      </c>
      <c r="C169" s="34">
        <v>42602</v>
      </c>
      <c r="D169" t="s">
        <v>247</v>
      </c>
      <c r="E169">
        <v>4545</v>
      </c>
      <c r="F169">
        <v>32</v>
      </c>
      <c r="G169">
        <v>237</v>
      </c>
    </row>
    <row r="170" spans="1:7" x14ac:dyDescent="0.3">
      <c r="A170" s="30">
        <v>169</v>
      </c>
      <c r="B170" t="s">
        <v>14</v>
      </c>
      <c r="C170" s="34">
        <v>43589</v>
      </c>
      <c r="D170" t="s">
        <v>245</v>
      </c>
      <c r="E170">
        <v>213860</v>
      </c>
      <c r="F170">
        <v>370</v>
      </c>
      <c r="G170">
        <v>13000</v>
      </c>
    </row>
    <row r="171" spans="1:7" x14ac:dyDescent="0.3">
      <c r="A171" s="30">
        <v>170</v>
      </c>
      <c r="B171" t="s">
        <v>14</v>
      </c>
      <c r="C171" s="34">
        <v>43529</v>
      </c>
      <c r="D171" t="s">
        <v>245</v>
      </c>
      <c r="E171">
        <v>276730</v>
      </c>
      <c r="F171">
        <v>435</v>
      </c>
      <c r="G171">
        <v>13000</v>
      </c>
    </row>
    <row r="172" spans="1:7" x14ac:dyDescent="0.3">
      <c r="A172" s="30">
        <v>171</v>
      </c>
      <c r="B172" t="s">
        <v>14</v>
      </c>
      <c r="C172" s="34">
        <v>43403</v>
      </c>
      <c r="D172" t="s">
        <v>245</v>
      </c>
      <c r="E172">
        <v>262822</v>
      </c>
      <c r="F172">
        <v>409</v>
      </c>
      <c r="G172">
        <v>12000</v>
      </c>
    </row>
    <row r="173" spans="1:7" x14ac:dyDescent="0.3">
      <c r="A173" s="30">
        <v>172</v>
      </c>
      <c r="B173" t="s">
        <v>14</v>
      </c>
      <c r="C173" s="34">
        <v>43333</v>
      </c>
      <c r="D173" t="s">
        <v>245</v>
      </c>
      <c r="E173">
        <v>184214</v>
      </c>
      <c r="F173">
        <v>578</v>
      </c>
      <c r="G173">
        <v>12000</v>
      </c>
    </row>
    <row r="174" spans="1:7" x14ac:dyDescent="0.3">
      <c r="A174" s="30">
        <v>173</v>
      </c>
      <c r="B174" t="s">
        <v>14</v>
      </c>
      <c r="C174" s="34">
        <v>43244</v>
      </c>
      <c r="D174" t="s">
        <v>245</v>
      </c>
      <c r="E174">
        <v>247482</v>
      </c>
      <c r="F174">
        <v>431</v>
      </c>
      <c r="G174">
        <v>13000</v>
      </c>
    </row>
    <row r="175" spans="1:7" x14ac:dyDescent="0.3">
      <c r="A175" s="30">
        <v>174</v>
      </c>
      <c r="B175" t="s">
        <v>14</v>
      </c>
      <c r="C175" s="34">
        <v>43146</v>
      </c>
      <c r="D175" t="s">
        <v>245</v>
      </c>
      <c r="E175">
        <v>231459</v>
      </c>
      <c r="F175">
        <v>428</v>
      </c>
      <c r="G175">
        <v>14000</v>
      </c>
    </row>
    <row r="176" spans="1:7" x14ac:dyDescent="0.3">
      <c r="A176" s="30">
        <v>175</v>
      </c>
      <c r="B176" t="s">
        <v>14</v>
      </c>
      <c r="C176" s="34">
        <v>43065</v>
      </c>
      <c r="D176" t="s">
        <v>154</v>
      </c>
      <c r="E176">
        <v>193896</v>
      </c>
      <c r="F176">
        <v>500</v>
      </c>
      <c r="G176">
        <v>16000</v>
      </c>
    </row>
    <row r="177" spans="1:7" x14ac:dyDescent="0.3">
      <c r="A177" s="30">
        <v>176</v>
      </c>
      <c r="B177" t="s">
        <v>14</v>
      </c>
      <c r="C177" s="34">
        <v>42985</v>
      </c>
      <c r="D177" t="s">
        <v>154</v>
      </c>
      <c r="E177">
        <v>276131</v>
      </c>
      <c r="F177">
        <v>194</v>
      </c>
      <c r="G177">
        <v>17000</v>
      </c>
    </row>
    <row r="178" spans="1:7" x14ac:dyDescent="0.3">
      <c r="A178" s="30">
        <v>177</v>
      </c>
      <c r="B178" t="s">
        <v>14</v>
      </c>
      <c r="C178" s="34">
        <v>42908</v>
      </c>
      <c r="D178" t="s">
        <v>245</v>
      </c>
      <c r="E178">
        <v>216882</v>
      </c>
      <c r="F178">
        <v>719</v>
      </c>
      <c r="G178">
        <v>11000</v>
      </c>
    </row>
    <row r="179" spans="1:7" x14ac:dyDescent="0.3">
      <c r="A179" s="30">
        <v>178</v>
      </c>
      <c r="B179" t="s">
        <v>14</v>
      </c>
      <c r="C179" s="34">
        <v>42858</v>
      </c>
      <c r="D179" t="s">
        <v>245</v>
      </c>
      <c r="E179">
        <v>277090</v>
      </c>
      <c r="F179">
        <v>282</v>
      </c>
      <c r="G179">
        <v>24000</v>
      </c>
    </row>
    <row r="180" spans="1:7" x14ac:dyDescent="0.3">
      <c r="A180" s="30">
        <v>179</v>
      </c>
      <c r="B180" t="s">
        <v>14</v>
      </c>
      <c r="C180" s="34">
        <v>42794</v>
      </c>
      <c r="D180" t="s">
        <v>245</v>
      </c>
      <c r="E180">
        <v>338959</v>
      </c>
      <c r="F180">
        <v>453</v>
      </c>
      <c r="G180">
        <v>24000</v>
      </c>
    </row>
    <row r="181" spans="1:7" x14ac:dyDescent="0.3">
      <c r="A181" s="30">
        <v>180</v>
      </c>
      <c r="B181" t="s">
        <v>14</v>
      </c>
      <c r="C181" s="34">
        <v>42739</v>
      </c>
      <c r="D181" t="s">
        <v>137</v>
      </c>
      <c r="E181">
        <v>383355</v>
      </c>
      <c r="F181">
        <v>900</v>
      </c>
      <c r="G181">
        <v>35000</v>
      </c>
    </row>
    <row r="182" spans="1:7" x14ac:dyDescent="0.3">
      <c r="A182" s="30">
        <v>181</v>
      </c>
      <c r="B182" t="s">
        <v>14</v>
      </c>
      <c r="C182" s="34">
        <v>42645</v>
      </c>
      <c r="D182" t="s">
        <v>245</v>
      </c>
      <c r="E182">
        <v>402595</v>
      </c>
      <c r="F182">
        <v>520</v>
      </c>
      <c r="G182">
        <v>25000</v>
      </c>
    </row>
    <row r="183" spans="1:7" x14ac:dyDescent="0.3">
      <c r="A183" s="30">
        <v>182</v>
      </c>
      <c r="B183" t="s">
        <v>14</v>
      </c>
      <c r="C183" s="34">
        <v>42541</v>
      </c>
      <c r="D183" t="s">
        <v>137</v>
      </c>
      <c r="E183">
        <v>477984</v>
      </c>
      <c r="F183">
        <v>993</v>
      </c>
      <c r="G183">
        <v>30000</v>
      </c>
    </row>
    <row r="184" spans="1:7" x14ac:dyDescent="0.3">
      <c r="A184" s="30">
        <v>183</v>
      </c>
      <c r="B184" t="s">
        <v>15</v>
      </c>
      <c r="C184" s="34">
        <v>43600</v>
      </c>
      <c r="D184" t="s">
        <v>188</v>
      </c>
      <c r="E184">
        <v>918638</v>
      </c>
      <c r="F184">
        <v>1549</v>
      </c>
      <c r="G184">
        <v>60000</v>
      </c>
    </row>
    <row r="185" spans="1:7" x14ac:dyDescent="0.3">
      <c r="A185" s="30">
        <v>184</v>
      </c>
      <c r="B185" t="s">
        <v>15</v>
      </c>
      <c r="C185" s="34">
        <v>43505</v>
      </c>
      <c r="D185" t="s">
        <v>188</v>
      </c>
      <c r="E185">
        <v>1061561</v>
      </c>
      <c r="F185">
        <v>21189</v>
      </c>
      <c r="G185">
        <v>103000</v>
      </c>
    </row>
    <row r="186" spans="1:7" x14ac:dyDescent="0.3">
      <c r="A186" s="30">
        <v>185</v>
      </c>
      <c r="B186" t="s">
        <v>15</v>
      </c>
      <c r="C186" s="34">
        <v>43419</v>
      </c>
      <c r="D186" t="s">
        <v>188</v>
      </c>
      <c r="E186">
        <v>1110857</v>
      </c>
      <c r="F186">
        <v>3172</v>
      </c>
      <c r="G186">
        <v>61000</v>
      </c>
    </row>
    <row r="187" spans="1:7" x14ac:dyDescent="0.3">
      <c r="A187" s="30">
        <v>186</v>
      </c>
      <c r="B187" t="s">
        <v>15</v>
      </c>
      <c r="C187" s="34">
        <v>43318</v>
      </c>
      <c r="D187" t="s">
        <v>188</v>
      </c>
      <c r="E187">
        <v>1014714</v>
      </c>
      <c r="F187">
        <v>4121</v>
      </c>
      <c r="G187">
        <v>67000</v>
      </c>
    </row>
    <row r="188" spans="1:7" x14ac:dyDescent="0.3">
      <c r="A188" s="30">
        <v>187</v>
      </c>
      <c r="B188" t="s">
        <v>15</v>
      </c>
      <c r="C188" s="34">
        <v>43228</v>
      </c>
      <c r="D188" t="s">
        <v>188</v>
      </c>
      <c r="E188">
        <v>1127530</v>
      </c>
      <c r="F188">
        <v>2106</v>
      </c>
      <c r="G188">
        <v>52000</v>
      </c>
    </row>
    <row r="189" spans="1:7" x14ac:dyDescent="0.3">
      <c r="A189" s="30">
        <v>188</v>
      </c>
      <c r="B189" t="s">
        <v>15</v>
      </c>
      <c r="C189" s="34">
        <v>43098</v>
      </c>
      <c r="D189" t="s">
        <v>188</v>
      </c>
      <c r="E189">
        <v>821133</v>
      </c>
      <c r="F189">
        <v>1116</v>
      </c>
      <c r="G189">
        <v>61000</v>
      </c>
    </row>
    <row r="190" spans="1:7" x14ac:dyDescent="0.3">
      <c r="A190" s="30">
        <v>189</v>
      </c>
      <c r="B190" t="s">
        <v>15</v>
      </c>
      <c r="C190" s="34">
        <v>43003</v>
      </c>
      <c r="D190" t="s">
        <v>188</v>
      </c>
      <c r="E190">
        <v>2287276</v>
      </c>
      <c r="F190">
        <v>6443</v>
      </c>
      <c r="G190">
        <v>165000</v>
      </c>
    </row>
    <row r="191" spans="1:7" x14ac:dyDescent="0.3">
      <c r="A191" s="30">
        <v>190</v>
      </c>
      <c r="B191" t="s">
        <v>15</v>
      </c>
      <c r="C191" s="34">
        <v>42900</v>
      </c>
      <c r="D191" t="s">
        <v>188</v>
      </c>
      <c r="E191">
        <v>1333891</v>
      </c>
      <c r="F191">
        <v>4937</v>
      </c>
      <c r="G191">
        <v>85000</v>
      </c>
    </row>
    <row r="192" spans="1:7" x14ac:dyDescent="0.3">
      <c r="A192" s="30">
        <v>191</v>
      </c>
      <c r="B192" t="s">
        <v>15</v>
      </c>
      <c r="C192" s="34">
        <v>42879</v>
      </c>
      <c r="D192" t="s">
        <v>188</v>
      </c>
      <c r="E192">
        <v>603548</v>
      </c>
      <c r="F192">
        <v>764</v>
      </c>
      <c r="G192">
        <v>36000</v>
      </c>
    </row>
    <row r="193" spans="1:7" x14ac:dyDescent="0.3">
      <c r="A193" s="30">
        <v>192</v>
      </c>
      <c r="B193" t="s">
        <v>15</v>
      </c>
      <c r="C193" s="34">
        <v>43394</v>
      </c>
      <c r="D193" t="s">
        <v>188</v>
      </c>
      <c r="E193">
        <v>660212</v>
      </c>
      <c r="F193">
        <v>858</v>
      </c>
      <c r="G193">
        <v>73000</v>
      </c>
    </row>
    <row r="194" spans="1:7" x14ac:dyDescent="0.3">
      <c r="A194" s="30">
        <v>193</v>
      </c>
      <c r="B194" t="s">
        <v>15</v>
      </c>
      <c r="C194" s="34">
        <v>42861</v>
      </c>
      <c r="D194" t="s">
        <v>188</v>
      </c>
      <c r="E194">
        <v>694940</v>
      </c>
      <c r="F194">
        <v>1857</v>
      </c>
      <c r="G194">
        <v>44000</v>
      </c>
    </row>
    <row r="195" spans="1:7" x14ac:dyDescent="0.3">
      <c r="A195" s="30">
        <v>194</v>
      </c>
      <c r="B195" t="s">
        <v>15</v>
      </c>
      <c r="C195" s="34">
        <v>42767</v>
      </c>
      <c r="D195" t="s">
        <v>188</v>
      </c>
      <c r="E195">
        <v>865251</v>
      </c>
      <c r="F195">
        <v>34121</v>
      </c>
      <c r="G195">
        <v>42000</v>
      </c>
    </row>
    <row r="196" spans="1:7" x14ac:dyDescent="0.3">
      <c r="A196" s="30">
        <v>195</v>
      </c>
      <c r="B196" t="s">
        <v>15</v>
      </c>
      <c r="C196" s="34">
        <v>42684</v>
      </c>
      <c r="D196" t="s">
        <v>188</v>
      </c>
      <c r="E196">
        <v>761947</v>
      </c>
      <c r="F196">
        <v>1761</v>
      </c>
      <c r="G196">
        <v>48000</v>
      </c>
    </row>
    <row r="197" spans="1:7" x14ac:dyDescent="0.3">
      <c r="A197" s="30">
        <v>196</v>
      </c>
      <c r="B197" t="s">
        <v>15</v>
      </c>
      <c r="C197" s="34">
        <v>42534</v>
      </c>
      <c r="D197" t="s">
        <v>188</v>
      </c>
      <c r="E197">
        <v>892512</v>
      </c>
      <c r="F197">
        <v>4338</v>
      </c>
      <c r="G197">
        <v>28000</v>
      </c>
    </row>
    <row r="198" spans="1:7" x14ac:dyDescent="0.3">
      <c r="A198" s="30">
        <v>197</v>
      </c>
      <c r="B198" t="s">
        <v>16</v>
      </c>
      <c r="C198" s="34">
        <v>43574</v>
      </c>
      <c r="D198" t="s">
        <v>84</v>
      </c>
      <c r="E198">
        <v>106131</v>
      </c>
      <c r="F198">
        <v>192</v>
      </c>
      <c r="G198">
        <v>3900</v>
      </c>
    </row>
    <row r="199" spans="1:7" x14ac:dyDescent="0.3">
      <c r="A199" s="30">
        <v>198</v>
      </c>
      <c r="B199" t="s">
        <v>16</v>
      </c>
      <c r="C199" s="34">
        <v>43487</v>
      </c>
      <c r="D199" t="s">
        <v>283</v>
      </c>
      <c r="E199">
        <v>137322</v>
      </c>
      <c r="F199">
        <v>229</v>
      </c>
      <c r="G199">
        <v>3500</v>
      </c>
    </row>
    <row r="200" spans="1:7" x14ac:dyDescent="0.3">
      <c r="A200" s="30">
        <v>199</v>
      </c>
      <c r="B200" t="s">
        <v>16</v>
      </c>
      <c r="C200" s="34">
        <v>43377</v>
      </c>
      <c r="D200" t="s">
        <v>68</v>
      </c>
      <c r="E200">
        <v>406351</v>
      </c>
      <c r="F200">
        <v>513</v>
      </c>
      <c r="G200">
        <v>8800</v>
      </c>
    </row>
    <row r="201" spans="1:7" x14ac:dyDescent="0.3">
      <c r="A201" s="30">
        <v>200</v>
      </c>
      <c r="B201" t="s">
        <v>16</v>
      </c>
      <c r="C201" s="34">
        <v>43268</v>
      </c>
      <c r="D201" t="s">
        <v>68</v>
      </c>
      <c r="E201">
        <v>553170</v>
      </c>
      <c r="F201">
        <v>1421</v>
      </c>
      <c r="G201">
        <v>16000</v>
      </c>
    </row>
    <row r="202" spans="1:7" x14ac:dyDescent="0.3">
      <c r="A202" s="30">
        <v>201</v>
      </c>
      <c r="B202" t="s">
        <v>16</v>
      </c>
      <c r="C202" s="34">
        <v>43213</v>
      </c>
      <c r="D202" t="s">
        <v>84</v>
      </c>
      <c r="E202">
        <v>88904</v>
      </c>
      <c r="F202">
        <v>303</v>
      </c>
      <c r="G202">
        <v>4700</v>
      </c>
    </row>
    <row r="203" spans="1:7" x14ac:dyDescent="0.3">
      <c r="A203" s="30">
        <v>202</v>
      </c>
      <c r="B203" t="s">
        <v>16</v>
      </c>
      <c r="C203" s="34">
        <v>43173</v>
      </c>
      <c r="D203" t="s">
        <v>84</v>
      </c>
      <c r="E203">
        <v>319432</v>
      </c>
      <c r="F203">
        <v>486</v>
      </c>
      <c r="G203">
        <v>9200</v>
      </c>
    </row>
    <row r="204" spans="1:7" x14ac:dyDescent="0.3">
      <c r="A204" s="30">
        <v>203</v>
      </c>
      <c r="B204" t="s">
        <v>16</v>
      </c>
      <c r="C204" s="34">
        <v>43127</v>
      </c>
      <c r="D204" t="s">
        <v>68</v>
      </c>
      <c r="E204">
        <v>428819</v>
      </c>
      <c r="F204">
        <v>622</v>
      </c>
      <c r="G204">
        <v>14000</v>
      </c>
    </row>
    <row r="205" spans="1:7" x14ac:dyDescent="0.3">
      <c r="A205" s="30">
        <v>204</v>
      </c>
      <c r="B205" t="s">
        <v>16</v>
      </c>
      <c r="C205" s="34">
        <v>43002</v>
      </c>
      <c r="D205" t="s">
        <v>84</v>
      </c>
      <c r="E205">
        <v>3051323</v>
      </c>
      <c r="F205">
        <v>1636</v>
      </c>
      <c r="G205">
        <v>50000</v>
      </c>
    </row>
    <row r="206" spans="1:7" x14ac:dyDescent="0.3">
      <c r="A206" s="30">
        <v>205</v>
      </c>
      <c r="B206" t="s">
        <v>16</v>
      </c>
      <c r="C206" s="34">
        <v>42939</v>
      </c>
      <c r="D206" t="s">
        <v>84</v>
      </c>
      <c r="E206">
        <v>4861643</v>
      </c>
      <c r="F206">
        <v>16772</v>
      </c>
      <c r="G206">
        <v>67000</v>
      </c>
    </row>
    <row r="207" spans="1:7" x14ac:dyDescent="0.3">
      <c r="A207" s="30">
        <v>206</v>
      </c>
      <c r="B207" t="s">
        <v>16</v>
      </c>
      <c r="C207" s="34">
        <v>42894</v>
      </c>
      <c r="D207" t="s">
        <v>230</v>
      </c>
      <c r="E207">
        <v>2116294</v>
      </c>
      <c r="F207">
        <v>865</v>
      </c>
      <c r="G207">
        <v>28000</v>
      </c>
    </row>
    <row r="208" spans="1:7" x14ac:dyDescent="0.3">
      <c r="A208" s="30">
        <v>207</v>
      </c>
      <c r="B208" t="s">
        <v>16</v>
      </c>
      <c r="C208" s="34">
        <v>42834</v>
      </c>
      <c r="D208" t="s">
        <v>84</v>
      </c>
      <c r="E208">
        <v>974834</v>
      </c>
      <c r="F208">
        <v>473</v>
      </c>
      <c r="G208">
        <v>10000</v>
      </c>
    </row>
    <row r="209" spans="1:7" x14ac:dyDescent="0.3">
      <c r="A209" s="30">
        <v>208</v>
      </c>
      <c r="B209" t="s">
        <v>16</v>
      </c>
      <c r="C209" s="34">
        <v>42787</v>
      </c>
      <c r="D209" t="s">
        <v>84</v>
      </c>
      <c r="E209">
        <v>1892103</v>
      </c>
      <c r="F209">
        <v>2651</v>
      </c>
      <c r="G209">
        <v>22000</v>
      </c>
    </row>
    <row r="210" spans="1:7" x14ac:dyDescent="0.3">
      <c r="A210" s="30">
        <v>209</v>
      </c>
      <c r="B210" t="s">
        <v>16</v>
      </c>
      <c r="C210" s="34">
        <v>42768</v>
      </c>
      <c r="D210" t="s">
        <v>84</v>
      </c>
      <c r="E210">
        <v>37154</v>
      </c>
      <c r="F210">
        <v>118</v>
      </c>
      <c r="G210">
        <v>1200</v>
      </c>
    </row>
    <row r="211" spans="1:7" x14ac:dyDescent="0.3">
      <c r="A211" s="30">
        <v>210</v>
      </c>
      <c r="B211" t="s">
        <v>16</v>
      </c>
      <c r="C211" s="34">
        <v>42662</v>
      </c>
      <c r="D211" t="s">
        <v>68</v>
      </c>
      <c r="E211">
        <v>182121</v>
      </c>
      <c r="F211">
        <v>189</v>
      </c>
      <c r="G211">
        <v>1100</v>
      </c>
    </row>
    <row r="212" spans="1:7" x14ac:dyDescent="0.3">
      <c r="A212" s="30">
        <v>211</v>
      </c>
      <c r="B212" t="s">
        <v>17</v>
      </c>
      <c r="C212" s="34">
        <v>43585</v>
      </c>
      <c r="D212" t="s">
        <v>297</v>
      </c>
      <c r="E212">
        <v>312322</v>
      </c>
      <c r="F212">
        <v>1140</v>
      </c>
      <c r="G212">
        <v>18000</v>
      </c>
    </row>
    <row r="213" spans="1:7" x14ac:dyDescent="0.3">
      <c r="A213" s="30">
        <v>212</v>
      </c>
      <c r="B213" t="s">
        <v>17</v>
      </c>
      <c r="C213" s="34">
        <v>43524</v>
      </c>
      <c r="D213" t="s">
        <v>297</v>
      </c>
      <c r="E213">
        <v>902624</v>
      </c>
      <c r="F213">
        <v>2069</v>
      </c>
      <c r="G213">
        <v>34000</v>
      </c>
    </row>
    <row r="214" spans="1:7" x14ac:dyDescent="0.3">
      <c r="A214" s="30">
        <v>213</v>
      </c>
      <c r="B214" t="s">
        <v>17</v>
      </c>
      <c r="C214" s="34">
        <v>43417</v>
      </c>
      <c r="D214" t="s">
        <v>108</v>
      </c>
      <c r="E214">
        <v>271253</v>
      </c>
      <c r="F214">
        <v>1117</v>
      </c>
      <c r="G214">
        <v>16000</v>
      </c>
    </row>
    <row r="215" spans="1:7" x14ac:dyDescent="0.3">
      <c r="A215" s="30">
        <v>214</v>
      </c>
      <c r="B215" t="s">
        <v>17</v>
      </c>
      <c r="C215" s="34">
        <v>43340</v>
      </c>
      <c r="D215" t="s">
        <v>108</v>
      </c>
      <c r="E215">
        <v>423225</v>
      </c>
      <c r="F215">
        <v>1352</v>
      </c>
      <c r="G215">
        <v>21000</v>
      </c>
    </row>
    <row r="216" spans="1:7" x14ac:dyDescent="0.3">
      <c r="A216" s="30">
        <v>215</v>
      </c>
      <c r="B216" t="s">
        <v>17</v>
      </c>
      <c r="C216" s="34">
        <v>43277</v>
      </c>
      <c r="D216" t="s">
        <v>297</v>
      </c>
      <c r="E216">
        <v>531894</v>
      </c>
      <c r="F216">
        <v>3930</v>
      </c>
      <c r="G216">
        <v>24000</v>
      </c>
    </row>
    <row r="217" spans="1:7" x14ac:dyDescent="0.3">
      <c r="A217" s="30">
        <v>216</v>
      </c>
      <c r="B217" t="s">
        <v>17</v>
      </c>
      <c r="C217" s="34">
        <v>43215</v>
      </c>
      <c r="D217" t="s">
        <v>108</v>
      </c>
      <c r="E217">
        <v>316985</v>
      </c>
      <c r="F217">
        <v>1575</v>
      </c>
      <c r="G217">
        <v>17000</v>
      </c>
    </row>
    <row r="218" spans="1:7" x14ac:dyDescent="0.3">
      <c r="A218" s="30">
        <v>217</v>
      </c>
      <c r="B218" t="s">
        <v>17</v>
      </c>
      <c r="C218" s="34">
        <v>43135</v>
      </c>
      <c r="D218" t="s">
        <v>304</v>
      </c>
      <c r="E218">
        <v>386306</v>
      </c>
      <c r="F218">
        <v>1426</v>
      </c>
      <c r="G218">
        <v>17000</v>
      </c>
    </row>
    <row r="219" spans="1:7" x14ac:dyDescent="0.3">
      <c r="A219" s="30">
        <v>218</v>
      </c>
      <c r="B219" t="s">
        <v>17</v>
      </c>
      <c r="C219" s="34">
        <v>43028</v>
      </c>
      <c r="D219" t="s">
        <v>108</v>
      </c>
      <c r="E219">
        <v>1174649</v>
      </c>
      <c r="F219">
        <v>2388</v>
      </c>
      <c r="G219">
        <v>47000</v>
      </c>
    </row>
    <row r="220" spans="1:7" x14ac:dyDescent="0.3">
      <c r="A220" s="30">
        <v>219</v>
      </c>
      <c r="B220" t="s">
        <v>17</v>
      </c>
      <c r="C220" s="34">
        <v>42950</v>
      </c>
      <c r="D220" t="s">
        <v>304</v>
      </c>
      <c r="E220">
        <v>378082</v>
      </c>
      <c r="F220">
        <v>1040</v>
      </c>
      <c r="G220">
        <v>15000</v>
      </c>
    </row>
    <row r="221" spans="1:7" x14ac:dyDescent="0.3">
      <c r="A221" s="30">
        <v>220</v>
      </c>
      <c r="B221" t="s">
        <v>17</v>
      </c>
      <c r="C221" s="34">
        <v>42870</v>
      </c>
      <c r="D221" t="s">
        <v>108</v>
      </c>
      <c r="E221">
        <v>2026777</v>
      </c>
      <c r="F221">
        <v>2402</v>
      </c>
      <c r="G221">
        <v>54000</v>
      </c>
    </row>
    <row r="222" spans="1:7" x14ac:dyDescent="0.3">
      <c r="A222" s="30">
        <v>221</v>
      </c>
      <c r="B222" t="s">
        <v>17</v>
      </c>
      <c r="C222" s="34">
        <v>42824</v>
      </c>
      <c r="D222" t="s">
        <v>108</v>
      </c>
      <c r="E222">
        <v>344098</v>
      </c>
      <c r="F222">
        <v>2448</v>
      </c>
      <c r="G222">
        <v>24000</v>
      </c>
    </row>
    <row r="223" spans="1:7" x14ac:dyDescent="0.3">
      <c r="A223" s="30">
        <v>222</v>
      </c>
      <c r="B223" t="s">
        <v>17</v>
      </c>
      <c r="C223" s="34">
        <v>42754</v>
      </c>
      <c r="D223" t="s">
        <v>108</v>
      </c>
      <c r="E223">
        <v>1368234</v>
      </c>
      <c r="F223">
        <v>2988</v>
      </c>
      <c r="G223">
        <v>33000</v>
      </c>
    </row>
    <row r="224" spans="1:7" x14ac:dyDescent="0.3">
      <c r="A224" s="30">
        <v>223</v>
      </c>
      <c r="B224" t="s">
        <v>17</v>
      </c>
      <c r="C224" s="34">
        <v>42711</v>
      </c>
      <c r="D224" t="s">
        <v>304</v>
      </c>
      <c r="E224">
        <v>179913</v>
      </c>
      <c r="F224">
        <v>271</v>
      </c>
      <c r="G224">
        <v>6700</v>
      </c>
    </row>
    <row r="225" spans="1:7" x14ac:dyDescent="0.3">
      <c r="A225" s="30">
        <v>224</v>
      </c>
      <c r="B225" t="s">
        <v>17</v>
      </c>
      <c r="C225" s="34">
        <v>42628</v>
      </c>
      <c r="D225" t="s">
        <v>108</v>
      </c>
      <c r="E225">
        <v>707584</v>
      </c>
      <c r="F225">
        <v>1204</v>
      </c>
      <c r="G225">
        <v>18000</v>
      </c>
    </row>
    <row r="226" spans="1:7" x14ac:dyDescent="0.3">
      <c r="A226" s="30">
        <v>225</v>
      </c>
      <c r="B226" t="s">
        <v>18</v>
      </c>
      <c r="C226" s="34">
        <v>43580</v>
      </c>
      <c r="D226" t="s">
        <v>71</v>
      </c>
      <c r="E226">
        <v>581260</v>
      </c>
      <c r="F226">
        <v>546</v>
      </c>
      <c r="G226">
        <v>26000</v>
      </c>
    </row>
    <row r="227" spans="1:7" x14ac:dyDescent="0.3">
      <c r="A227" s="30">
        <v>226</v>
      </c>
      <c r="B227" t="s">
        <v>18</v>
      </c>
      <c r="C227" s="34">
        <v>43497</v>
      </c>
      <c r="D227" t="s">
        <v>71</v>
      </c>
      <c r="E227">
        <v>473189</v>
      </c>
      <c r="F227">
        <v>429</v>
      </c>
      <c r="G227">
        <v>23000</v>
      </c>
    </row>
    <row r="228" spans="1:7" x14ac:dyDescent="0.3">
      <c r="A228" s="30">
        <v>227</v>
      </c>
      <c r="B228" t="s">
        <v>18</v>
      </c>
      <c r="C228" s="34">
        <v>43382</v>
      </c>
      <c r="D228" t="s">
        <v>71</v>
      </c>
      <c r="E228">
        <v>473032</v>
      </c>
      <c r="F228">
        <v>1174</v>
      </c>
      <c r="G228">
        <v>39000</v>
      </c>
    </row>
    <row r="229" spans="1:7" x14ac:dyDescent="0.3">
      <c r="A229" s="30">
        <v>228</v>
      </c>
      <c r="B229" t="s">
        <v>18</v>
      </c>
      <c r="C229" s="34">
        <v>43297</v>
      </c>
      <c r="D229" t="s">
        <v>71</v>
      </c>
      <c r="E229">
        <v>458510</v>
      </c>
      <c r="F229">
        <v>723</v>
      </c>
      <c r="G229">
        <v>24000</v>
      </c>
    </row>
    <row r="230" spans="1:7" x14ac:dyDescent="0.3">
      <c r="A230" s="30">
        <v>229</v>
      </c>
      <c r="B230" t="s">
        <v>18</v>
      </c>
      <c r="C230" s="34">
        <v>43203</v>
      </c>
      <c r="D230" t="s">
        <v>71</v>
      </c>
      <c r="E230">
        <v>1694996</v>
      </c>
      <c r="F230">
        <v>1359</v>
      </c>
      <c r="G230">
        <v>79000</v>
      </c>
    </row>
    <row r="231" spans="1:7" x14ac:dyDescent="0.3">
      <c r="A231" s="30">
        <v>230</v>
      </c>
      <c r="B231" t="s">
        <v>18</v>
      </c>
      <c r="C231" s="34">
        <v>43042</v>
      </c>
      <c r="D231" t="s">
        <v>137</v>
      </c>
      <c r="E231">
        <v>315657</v>
      </c>
      <c r="F231">
        <v>467</v>
      </c>
      <c r="G231">
        <v>15000</v>
      </c>
    </row>
    <row r="232" spans="1:7" x14ac:dyDescent="0.3">
      <c r="A232" s="30">
        <v>231</v>
      </c>
      <c r="B232" t="s">
        <v>18</v>
      </c>
      <c r="C232" s="34">
        <v>42962</v>
      </c>
      <c r="D232" t="s">
        <v>137</v>
      </c>
      <c r="E232">
        <v>383138</v>
      </c>
      <c r="F232">
        <v>523</v>
      </c>
      <c r="G232">
        <v>29000</v>
      </c>
    </row>
    <row r="233" spans="1:7" x14ac:dyDescent="0.3">
      <c r="A233" s="30">
        <v>232</v>
      </c>
      <c r="B233" t="s">
        <v>18</v>
      </c>
      <c r="C233" s="34">
        <v>42877</v>
      </c>
      <c r="D233" t="s">
        <v>137</v>
      </c>
      <c r="E233">
        <v>370244</v>
      </c>
      <c r="F233">
        <v>766</v>
      </c>
      <c r="G233">
        <v>16000</v>
      </c>
    </row>
    <row r="234" spans="1:7" x14ac:dyDescent="0.3">
      <c r="A234" s="30">
        <v>233</v>
      </c>
      <c r="B234" t="s">
        <v>18</v>
      </c>
      <c r="C234" s="34">
        <v>42836</v>
      </c>
      <c r="D234" t="s">
        <v>137</v>
      </c>
      <c r="E234">
        <v>385739</v>
      </c>
      <c r="F234">
        <v>1817</v>
      </c>
      <c r="G234">
        <v>19000</v>
      </c>
    </row>
    <row r="235" spans="1:7" x14ac:dyDescent="0.3">
      <c r="A235" s="30">
        <v>234</v>
      </c>
      <c r="B235" t="s">
        <v>18</v>
      </c>
      <c r="C235" s="34">
        <v>42820</v>
      </c>
      <c r="D235" t="s">
        <v>137</v>
      </c>
      <c r="E235">
        <v>1851533</v>
      </c>
      <c r="F235">
        <v>1059</v>
      </c>
      <c r="G235">
        <v>91000</v>
      </c>
    </row>
    <row r="236" spans="1:7" x14ac:dyDescent="0.3">
      <c r="A236" s="30">
        <v>235</v>
      </c>
      <c r="B236" t="s">
        <v>18</v>
      </c>
      <c r="C236" s="34">
        <v>42740</v>
      </c>
      <c r="D236" t="s">
        <v>68</v>
      </c>
      <c r="E236">
        <v>558759</v>
      </c>
      <c r="F236">
        <v>892</v>
      </c>
      <c r="G236">
        <v>18000</v>
      </c>
    </row>
    <row r="237" spans="1:7" x14ac:dyDescent="0.3">
      <c r="A237" s="30">
        <v>236</v>
      </c>
      <c r="B237" t="s">
        <v>18</v>
      </c>
      <c r="C237" s="34">
        <v>42679</v>
      </c>
      <c r="D237" t="s">
        <v>137</v>
      </c>
      <c r="E237">
        <v>257953</v>
      </c>
      <c r="F237">
        <v>748</v>
      </c>
      <c r="G237">
        <v>11000</v>
      </c>
    </row>
    <row r="238" spans="1:7" x14ac:dyDescent="0.3">
      <c r="A238" s="30">
        <v>237</v>
      </c>
      <c r="B238" t="s">
        <v>18</v>
      </c>
      <c r="C238" s="34">
        <v>42623</v>
      </c>
      <c r="D238" t="s">
        <v>137</v>
      </c>
      <c r="E238">
        <v>379343</v>
      </c>
      <c r="F238">
        <v>1121</v>
      </c>
      <c r="G238">
        <v>16000</v>
      </c>
    </row>
    <row r="239" spans="1:7" x14ac:dyDescent="0.3">
      <c r="A239" s="30">
        <v>238</v>
      </c>
      <c r="B239" t="s">
        <v>18</v>
      </c>
      <c r="C239" s="34">
        <v>42546</v>
      </c>
      <c r="D239" t="s">
        <v>245</v>
      </c>
      <c r="E239">
        <v>585748</v>
      </c>
      <c r="F239">
        <v>2772</v>
      </c>
      <c r="G239">
        <v>73000</v>
      </c>
    </row>
    <row r="240" spans="1:7" x14ac:dyDescent="0.3">
      <c r="A240" s="30">
        <v>239</v>
      </c>
      <c r="B240" t="s">
        <v>19</v>
      </c>
      <c r="C240" s="34">
        <v>43587</v>
      </c>
      <c r="D240" t="s">
        <v>68</v>
      </c>
      <c r="E240">
        <v>9416</v>
      </c>
      <c r="F240">
        <v>69</v>
      </c>
      <c r="G240">
        <v>977</v>
      </c>
    </row>
    <row r="241" spans="1:7" x14ac:dyDescent="0.3">
      <c r="A241" s="30">
        <v>240</v>
      </c>
      <c r="B241" t="s">
        <v>19</v>
      </c>
      <c r="C241" s="34">
        <v>43514</v>
      </c>
      <c r="D241" t="s">
        <v>328</v>
      </c>
      <c r="E241">
        <v>12732</v>
      </c>
      <c r="F241">
        <v>120</v>
      </c>
      <c r="G241">
        <v>1100</v>
      </c>
    </row>
    <row r="242" spans="1:7" x14ac:dyDescent="0.3">
      <c r="A242" s="30">
        <v>241</v>
      </c>
      <c r="B242" t="s">
        <v>19</v>
      </c>
      <c r="C242" s="34">
        <v>43417</v>
      </c>
      <c r="D242" t="s">
        <v>68</v>
      </c>
      <c r="E242">
        <v>16893</v>
      </c>
      <c r="F242">
        <v>115</v>
      </c>
      <c r="G242">
        <v>1800</v>
      </c>
    </row>
    <row r="243" spans="1:7" x14ac:dyDescent="0.3">
      <c r="A243" s="30">
        <v>242</v>
      </c>
      <c r="B243" t="s">
        <v>19</v>
      </c>
      <c r="C243" s="34">
        <v>43290</v>
      </c>
      <c r="D243" t="s">
        <v>71</v>
      </c>
      <c r="E243">
        <v>50686</v>
      </c>
      <c r="F243">
        <v>332</v>
      </c>
      <c r="G243">
        <v>4100</v>
      </c>
    </row>
    <row r="244" spans="1:7" x14ac:dyDescent="0.3">
      <c r="A244" s="30">
        <v>243</v>
      </c>
      <c r="B244" t="s">
        <v>19</v>
      </c>
      <c r="C244" s="34">
        <v>43239</v>
      </c>
      <c r="D244" t="s">
        <v>68</v>
      </c>
      <c r="E244">
        <v>20875</v>
      </c>
      <c r="F244">
        <v>218</v>
      </c>
      <c r="G244">
        <v>2300</v>
      </c>
    </row>
    <row r="245" spans="1:7" x14ac:dyDescent="0.3">
      <c r="A245" s="30">
        <v>244</v>
      </c>
      <c r="B245" t="s">
        <v>19</v>
      </c>
      <c r="C245" s="34">
        <v>43138</v>
      </c>
      <c r="D245" t="s">
        <v>333</v>
      </c>
      <c r="E245">
        <v>45765</v>
      </c>
      <c r="F245">
        <v>213</v>
      </c>
      <c r="G245">
        <v>4600</v>
      </c>
    </row>
    <row r="246" spans="1:7" x14ac:dyDescent="0.3">
      <c r="A246" s="30">
        <v>245</v>
      </c>
      <c r="B246" t="s">
        <v>19</v>
      </c>
      <c r="C246" s="34">
        <v>43077</v>
      </c>
      <c r="D246" t="s">
        <v>335</v>
      </c>
      <c r="E246">
        <v>462006</v>
      </c>
      <c r="F246">
        <v>1706</v>
      </c>
      <c r="G246">
        <v>46000</v>
      </c>
    </row>
    <row r="247" spans="1:7" x14ac:dyDescent="0.3">
      <c r="A247" s="30">
        <v>246</v>
      </c>
      <c r="B247" t="s">
        <v>19</v>
      </c>
      <c r="C247" s="34">
        <v>42910</v>
      </c>
      <c r="D247" t="s">
        <v>297</v>
      </c>
      <c r="E247">
        <v>34983</v>
      </c>
      <c r="F247">
        <v>296</v>
      </c>
      <c r="G247">
        <v>4100</v>
      </c>
    </row>
    <row r="248" spans="1:7" x14ac:dyDescent="0.3">
      <c r="A248" s="30">
        <v>247</v>
      </c>
      <c r="B248" t="s">
        <v>19</v>
      </c>
      <c r="C248" s="34">
        <v>42879</v>
      </c>
      <c r="D248" t="s">
        <v>68</v>
      </c>
      <c r="E248">
        <v>2146791</v>
      </c>
      <c r="F248">
        <v>3899</v>
      </c>
      <c r="G248">
        <v>63000</v>
      </c>
    </row>
    <row r="249" spans="1:7" x14ac:dyDescent="0.3">
      <c r="A249" s="30">
        <v>248</v>
      </c>
      <c r="B249" t="s">
        <v>19</v>
      </c>
      <c r="C249" s="34">
        <v>42867</v>
      </c>
      <c r="D249" t="s">
        <v>68</v>
      </c>
      <c r="E249">
        <v>253360</v>
      </c>
      <c r="F249">
        <v>709</v>
      </c>
      <c r="G249">
        <v>16000</v>
      </c>
    </row>
    <row r="250" spans="1:7" x14ac:dyDescent="0.3">
      <c r="A250" s="30">
        <v>249</v>
      </c>
      <c r="B250" t="s">
        <v>19</v>
      </c>
      <c r="C250" s="34">
        <v>42824</v>
      </c>
      <c r="D250" t="s">
        <v>230</v>
      </c>
      <c r="E250">
        <v>156902</v>
      </c>
      <c r="F250">
        <v>631</v>
      </c>
      <c r="G250">
        <v>9000</v>
      </c>
    </row>
    <row r="251" spans="1:7" x14ac:dyDescent="0.3">
      <c r="A251" s="30">
        <v>250</v>
      </c>
      <c r="B251" t="s">
        <v>19</v>
      </c>
      <c r="C251" s="34">
        <v>42772</v>
      </c>
      <c r="D251" t="s">
        <v>63</v>
      </c>
      <c r="E251">
        <v>108450</v>
      </c>
      <c r="F251">
        <v>708</v>
      </c>
      <c r="G251">
        <v>10000</v>
      </c>
    </row>
    <row r="252" spans="1:7" x14ac:dyDescent="0.3">
      <c r="A252" s="30">
        <v>251</v>
      </c>
      <c r="B252" t="s">
        <v>19</v>
      </c>
      <c r="C252" s="34">
        <v>42716</v>
      </c>
      <c r="D252" t="s">
        <v>68</v>
      </c>
      <c r="E252">
        <v>159918</v>
      </c>
      <c r="F252">
        <v>629</v>
      </c>
      <c r="G252">
        <v>10000</v>
      </c>
    </row>
    <row r="253" spans="1:7" x14ac:dyDescent="0.3">
      <c r="A253" s="30">
        <v>252</v>
      </c>
      <c r="B253" t="s">
        <v>19</v>
      </c>
      <c r="C253" s="34">
        <v>42582</v>
      </c>
      <c r="D253" t="s">
        <v>68</v>
      </c>
      <c r="E253">
        <v>567095</v>
      </c>
      <c r="F253">
        <v>618</v>
      </c>
      <c r="G253">
        <v>11000</v>
      </c>
    </row>
    <row r="254" spans="1:7" x14ac:dyDescent="0.3">
      <c r="A254" s="30">
        <v>253</v>
      </c>
      <c r="B254" t="s">
        <v>20</v>
      </c>
      <c r="C254" s="34">
        <v>43581</v>
      </c>
      <c r="D254" t="s">
        <v>71</v>
      </c>
      <c r="E254">
        <v>698983</v>
      </c>
      <c r="F254">
        <v>5647</v>
      </c>
      <c r="G254">
        <v>39000</v>
      </c>
    </row>
    <row r="255" spans="1:7" x14ac:dyDescent="0.3">
      <c r="A255" s="30">
        <v>254</v>
      </c>
      <c r="B255" t="s">
        <v>20</v>
      </c>
      <c r="C255" s="34">
        <v>43506</v>
      </c>
      <c r="D255" t="s">
        <v>71</v>
      </c>
      <c r="E255">
        <v>556424</v>
      </c>
      <c r="F255">
        <v>1123</v>
      </c>
      <c r="G255">
        <v>34000</v>
      </c>
    </row>
    <row r="256" spans="1:7" x14ac:dyDescent="0.3">
      <c r="A256" s="30">
        <v>255</v>
      </c>
      <c r="B256" t="s">
        <v>20</v>
      </c>
      <c r="C256" s="34">
        <v>43438</v>
      </c>
      <c r="D256" t="s">
        <v>71</v>
      </c>
      <c r="E256">
        <v>1436853</v>
      </c>
      <c r="F256">
        <v>1433</v>
      </c>
      <c r="G256">
        <v>102000</v>
      </c>
    </row>
    <row r="257" spans="1:7" x14ac:dyDescent="0.3">
      <c r="A257" s="30">
        <v>256</v>
      </c>
      <c r="B257" t="s">
        <v>20</v>
      </c>
      <c r="C257" s="34">
        <v>43310</v>
      </c>
      <c r="D257" t="s">
        <v>71</v>
      </c>
      <c r="E257">
        <v>970776</v>
      </c>
      <c r="F257">
        <v>342</v>
      </c>
      <c r="G257">
        <v>44000</v>
      </c>
    </row>
    <row r="258" spans="1:7" x14ac:dyDescent="0.3">
      <c r="A258" s="30">
        <v>257</v>
      </c>
      <c r="B258" t="s">
        <v>20</v>
      </c>
      <c r="C258" s="34">
        <v>43204</v>
      </c>
      <c r="D258" t="s">
        <v>71</v>
      </c>
      <c r="E258">
        <v>892338</v>
      </c>
      <c r="F258">
        <v>1405</v>
      </c>
      <c r="G258">
        <v>37000</v>
      </c>
    </row>
    <row r="259" spans="1:7" x14ac:dyDescent="0.3">
      <c r="A259" s="30">
        <v>258</v>
      </c>
      <c r="B259" t="s">
        <v>20</v>
      </c>
      <c r="C259" s="34">
        <v>43175</v>
      </c>
      <c r="D259" t="s">
        <v>71</v>
      </c>
      <c r="E259">
        <v>1426226</v>
      </c>
      <c r="F259">
        <v>1412</v>
      </c>
      <c r="G259">
        <v>40000</v>
      </c>
    </row>
    <row r="260" spans="1:7" x14ac:dyDescent="0.3">
      <c r="A260" s="30">
        <v>259</v>
      </c>
      <c r="B260" t="s">
        <v>20</v>
      </c>
      <c r="C260" s="34">
        <v>43121</v>
      </c>
      <c r="D260" t="s">
        <v>71</v>
      </c>
      <c r="E260">
        <v>588327</v>
      </c>
      <c r="F260">
        <v>453</v>
      </c>
      <c r="G260">
        <v>23000</v>
      </c>
    </row>
    <row r="261" spans="1:7" x14ac:dyDescent="0.3">
      <c r="A261" s="30">
        <v>260</v>
      </c>
      <c r="B261" t="s">
        <v>20</v>
      </c>
      <c r="C261" s="34">
        <v>42999</v>
      </c>
      <c r="D261" t="s">
        <v>65</v>
      </c>
      <c r="E261">
        <v>345639</v>
      </c>
      <c r="F261">
        <v>790</v>
      </c>
      <c r="G261">
        <v>62000</v>
      </c>
    </row>
    <row r="262" spans="1:7" x14ac:dyDescent="0.3">
      <c r="A262" s="30">
        <v>261</v>
      </c>
      <c r="B262" t="s">
        <v>20</v>
      </c>
      <c r="C262" s="34">
        <v>42863</v>
      </c>
      <c r="D262" t="s">
        <v>137</v>
      </c>
      <c r="E262">
        <v>277383</v>
      </c>
      <c r="F262">
        <v>352</v>
      </c>
      <c r="G262">
        <v>8300</v>
      </c>
    </row>
    <row r="263" spans="1:7" x14ac:dyDescent="0.3">
      <c r="A263" s="30">
        <v>262</v>
      </c>
      <c r="B263" t="s">
        <v>20</v>
      </c>
      <c r="C263" s="34">
        <v>42799</v>
      </c>
      <c r="D263" t="s">
        <v>65</v>
      </c>
      <c r="E263">
        <v>92877</v>
      </c>
      <c r="F263">
        <v>154</v>
      </c>
      <c r="G263">
        <v>10000</v>
      </c>
    </row>
    <row r="264" spans="1:7" x14ac:dyDescent="0.3">
      <c r="A264" s="30">
        <v>263</v>
      </c>
      <c r="B264" t="s">
        <v>20</v>
      </c>
      <c r="C264" s="34">
        <v>42756</v>
      </c>
      <c r="D264" t="s">
        <v>137</v>
      </c>
      <c r="E264">
        <v>677737</v>
      </c>
      <c r="F264">
        <v>770</v>
      </c>
      <c r="G264">
        <v>41000</v>
      </c>
    </row>
    <row r="265" spans="1:7" x14ac:dyDescent="0.3">
      <c r="A265" s="30">
        <v>264</v>
      </c>
      <c r="B265" t="s">
        <v>20</v>
      </c>
      <c r="C265" s="34">
        <v>42664</v>
      </c>
      <c r="D265" t="s">
        <v>137</v>
      </c>
      <c r="E265">
        <v>177972</v>
      </c>
      <c r="F265">
        <v>297</v>
      </c>
      <c r="G265">
        <v>7600</v>
      </c>
    </row>
    <row r="266" spans="1:7" x14ac:dyDescent="0.3">
      <c r="A266" s="30">
        <v>265</v>
      </c>
      <c r="B266" t="s">
        <v>20</v>
      </c>
      <c r="C266" s="34">
        <v>42601</v>
      </c>
      <c r="D266" t="s">
        <v>137</v>
      </c>
      <c r="E266">
        <v>163911</v>
      </c>
      <c r="F266">
        <v>205</v>
      </c>
      <c r="G266">
        <v>7100</v>
      </c>
    </row>
    <row r="267" spans="1:7" x14ac:dyDescent="0.3">
      <c r="A267" s="30">
        <v>266</v>
      </c>
      <c r="B267" t="s">
        <v>20</v>
      </c>
      <c r="C267" s="34">
        <v>42535</v>
      </c>
      <c r="D267" t="s">
        <v>137</v>
      </c>
      <c r="E267">
        <v>333910</v>
      </c>
      <c r="F267">
        <v>486</v>
      </c>
      <c r="G267">
        <v>11000</v>
      </c>
    </row>
    <row r="268" spans="1:7" x14ac:dyDescent="0.3">
      <c r="A268" s="30">
        <v>267</v>
      </c>
      <c r="B268" t="s">
        <v>21</v>
      </c>
      <c r="C268" s="34">
        <v>43593</v>
      </c>
      <c r="D268" t="s">
        <v>188</v>
      </c>
      <c r="E268">
        <v>944081</v>
      </c>
      <c r="F268">
        <v>2359</v>
      </c>
      <c r="G268">
        <v>66000</v>
      </c>
    </row>
    <row r="269" spans="1:7" x14ac:dyDescent="0.3">
      <c r="A269" s="30">
        <v>268</v>
      </c>
      <c r="B269" t="s">
        <v>21</v>
      </c>
      <c r="C269" s="34">
        <v>43437</v>
      </c>
      <c r="D269" t="s">
        <v>188</v>
      </c>
      <c r="E269">
        <v>1435188</v>
      </c>
      <c r="F269">
        <v>1825</v>
      </c>
      <c r="G269">
        <v>90000</v>
      </c>
    </row>
    <row r="270" spans="1:7" x14ac:dyDescent="0.3">
      <c r="A270" s="30">
        <v>269</v>
      </c>
      <c r="B270" t="s">
        <v>21</v>
      </c>
      <c r="C270" s="34">
        <v>43372</v>
      </c>
      <c r="D270" t="s">
        <v>188</v>
      </c>
      <c r="E270">
        <v>1223091</v>
      </c>
      <c r="F270">
        <v>2127</v>
      </c>
      <c r="G270">
        <v>47000</v>
      </c>
    </row>
    <row r="271" spans="1:7" x14ac:dyDescent="0.3">
      <c r="A271" s="30">
        <v>270</v>
      </c>
      <c r="B271" t="s">
        <v>21</v>
      </c>
      <c r="C271" s="34">
        <v>43244</v>
      </c>
      <c r="D271" t="s">
        <v>65</v>
      </c>
      <c r="E271">
        <v>1021284</v>
      </c>
      <c r="F271">
        <v>13418</v>
      </c>
      <c r="G271">
        <v>56000</v>
      </c>
    </row>
    <row r="272" spans="1:7" x14ac:dyDescent="0.3">
      <c r="A272" s="30">
        <v>271</v>
      </c>
      <c r="B272" t="s">
        <v>21</v>
      </c>
      <c r="C272" s="34">
        <v>43160</v>
      </c>
      <c r="D272" t="s">
        <v>188</v>
      </c>
      <c r="E272">
        <v>2273510</v>
      </c>
      <c r="F272">
        <v>3770</v>
      </c>
      <c r="G272">
        <v>214000</v>
      </c>
    </row>
    <row r="273" spans="1:7" x14ac:dyDescent="0.3">
      <c r="A273" s="30">
        <v>272</v>
      </c>
      <c r="B273" t="s">
        <v>21</v>
      </c>
      <c r="C273" s="34">
        <v>43083</v>
      </c>
      <c r="D273" t="s">
        <v>65</v>
      </c>
      <c r="E273">
        <v>1096961</v>
      </c>
      <c r="F273">
        <v>3366</v>
      </c>
      <c r="G273">
        <v>98000</v>
      </c>
    </row>
    <row r="274" spans="1:7" x14ac:dyDescent="0.3">
      <c r="A274" s="30">
        <v>273</v>
      </c>
      <c r="B274" t="s">
        <v>21</v>
      </c>
      <c r="C274" s="34">
        <v>42978</v>
      </c>
      <c r="D274" t="s">
        <v>188</v>
      </c>
      <c r="E274">
        <v>1997669</v>
      </c>
      <c r="F274">
        <v>2630</v>
      </c>
      <c r="G274">
        <v>143000</v>
      </c>
    </row>
    <row r="275" spans="1:7" x14ac:dyDescent="0.3">
      <c r="A275" s="30">
        <v>274</v>
      </c>
      <c r="B275" t="s">
        <v>21</v>
      </c>
      <c r="C275" s="34">
        <v>42880</v>
      </c>
      <c r="D275" t="s">
        <v>65</v>
      </c>
      <c r="E275">
        <v>5035023</v>
      </c>
      <c r="F275">
        <v>2684</v>
      </c>
      <c r="G275">
        <v>305000</v>
      </c>
    </row>
    <row r="276" spans="1:7" x14ac:dyDescent="0.3">
      <c r="A276" s="30">
        <v>275</v>
      </c>
      <c r="B276" t="s">
        <v>21</v>
      </c>
      <c r="C276" s="34">
        <v>42828</v>
      </c>
      <c r="D276" t="s">
        <v>188</v>
      </c>
      <c r="E276">
        <v>874486</v>
      </c>
      <c r="F276">
        <v>1887</v>
      </c>
      <c r="G276">
        <v>51000</v>
      </c>
    </row>
    <row r="277" spans="1:7" x14ac:dyDescent="0.3">
      <c r="A277" s="30">
        <v>276</v>
      </c>
      <c r="B277" t="s">
        <v>21</v>
      </c>
      <c r="C277" s="34">
        <v>42753</v>
      </c>
      <c r="D277" t="s">
        <v>188</v>
      </c>
      <c r="E277">
        <v>1994441</v>
      </c>
      <c r="F277">
        <v>1258</v>
      </c>
      <c r="G277">
        <v>39000</v>
      </c>
    </row>
    <row r="278" spans="1:7" x14ac:dyDescent="0.3">
      <c r="A278" s="30">
        <v>277</v>
      </c>
      <c r="B278" t="s">
        <v>21</v>
      </c>
      <c r="C278" s="34">
        <v>42680</v>
      </c>
      <c r="D278" t="s">
        <v>188</v>
      </c>
      <c r="E278">
        <v>527501</v>
      </c>
      <c r="F278">
        <v>881</v>
      </c>
      <c r="G278">
        <v>22000</v>
      </c>
    </row>
    <row r="279" spans="1:7" x14ac:dyDescent="0.3">
      <c r="A279" s="30">
        <v>278</v>
      </c>
      <c r="B279" t="s">
        <v>21</v>
      </c>
      <c r="C279" s="34">
        <v>42638</v>
      </c>
      <c r="D279" t="s">
        <v>188</v>
      </c>
      <c r="E279">
        <v>444171</v>
      </c>
      <c r="F279">
        <v>614</v>
      </c>
      <c r="G279">
        <v>16000</v>
      </c>
    </row>
    <row r="280" spans="1:7" x14ac:dyDescent="0.3">
      <c r="A280" s="30">
        <v>279</v>
      </c>
      <c r="B280" t="s">
        <v>21</v>
      </c>
      <c r="C280" s="34">
        <v>42561</v>
      </c>
      <c r="D280" t="s">
        <v>65</v>
      </c>
      <c r="E280">
        <v>2871947</v>
      </c>
      <c r="F280">
        <v>1306</v>
      </c>
      <c r="G280">
        <v>56000</v>
      </c>
    </row>
    <row r="281" spans="1:7" x14ac:dyDescent="0.3">
      <c r="A281" s="30">
        <v>280</v>
      </c>
      <c r="B281" t="s">
        <v>21</v>
      </c>
      <c r="C281" s="34">
        <v>42535</v>
      </c>
      <c r="D281" t="s">
        <v>188</v>
      </c>
      <c r="E281">
        <v>3064835</v>
      </c>
      <c r="F281">
        <v>2044</v>
      </c>
      <c r="G281">
        <v>45000</v>
      </c>
    </row>
    <row r="282" spans="1:7" x14ac:dyDescent="0.3">
      <c r="A282" s="30">
        <v>281</v>
      </c>
      <c r="B282" t="s">
        <v>22</v>
      </c>
      <c r="C282" s="34">
        <v>43566</v>
      </c>
      <c r="D282" t="s">
        <v>84</v>
      </c>
      <c r="E282">
        <v>54134</v>
      </c>
      <c r="F282">
        <v>251</v>
      </c>
      <c r="G282">
        <v>7600</v>
      </c>
    </row>
    <row r="283" spans="1:7" x14ac:dyDescent="0.3">
      <c r="A283" s="30">
        <v>282</v>
      </c>
      <c r="B283" t="s">
        <v>22</v>
      </c>
      <c r="C283" s="34">
        <v>43485</v>
      </c>
      <c r="D283" t="s">
        <v>84</v>
      </c>
      <c r="E283">
        <v>94508</v>
      </c>
      <c r="F283">
        <v>361</v>
      </c>
      <c r="G283">
        <v>9100</v>
      </c>
    </row>
    <row r="284" spans="1:7" x14ac:dyDescent="0.3">
      <c r="A284" s="30">
        <v>283</v>
      </c>
      <c r="B284" t="s">
        <v>22</v>
      </c>
      <c r="C284" s="34">
        <v>43438</v>
      </c>
      <c r="D284" t="s">
        <v>84</v>
      </c>
      <c r="E284">
        <v>88061</v>
      </c>
      <c r="F284">
        <v>247</v>
      </c>
      <c r="G284">
        <v>6900</v>
      </c>
    </row>
    <row r="285" spans="1:7" x14ac:dyDescent="0.3">
      <c r="A285" s="30">
        <v>284</v>
      </c>
      <c r="B285" t="s">
        <v>22</v>
      </c>
      <c r="C285" s="34">
        <v>43333</v>
      </c>
      <c r="D285" t="s">
        <v>84</v>
      </c>
      <c r="E285">
        <v>126450</v>
      </c>
      <c r="F285">
        <v>279</v>
      </c>
      <c r="G285">
        <v>11000</v>
      </c>
    </row>
    <row r="286" spans="1:7" x14ac:dyDescent="0.3">
      <c r="A286" s="30">
        <v>285</v>
      </c>
      <c r="B286" t="s">
        <v>22</v>
      </c>
      <c r="C286" s="34">
        <v>43261</v>
      </c>
      <c r="D286" t="s">
        <v>65</v>
      </c>
      <c r="E286">
        <v>80333</v>
      </c>
      <c r="F286">
        <v>1160</v>
      </c>
      <c r="G286">
        <v>11000</v>
      </c>
    </row>
    <row r="287" spans="1:7" x14ac:dyDescent="0.3">
      <c r="A287" s="30">
        <v>286</v>
      </c>
      <c r="B287" t="s">
        <v>22</v>
      </c>
      <c r="C287" s="34">
        <v>43217</v>
      </c>
      <c r="D287" t="s">
        <v>65</v>
      </c>
      <c r="E287">
        <v>161882</v>
      </c>
      <c r="F287">
        <v>776</v>
      </c>
      <c r="G287">
        <v>13000</v>
      </c>
    </row>
    <row r="288" spans="1:7" x14ac:dyDescent="0.3">
      <c r="A288" s="30">
        <v>287</v>
      </c>
      <c r="B288" t="s">
        <v>22</v>
      </c>
      <c r="C288" s="34">
        <v>43172</v>
      </c>
      <c r="D288" t="s">
        <v>84</v>
      </c>
      <c r="E288">
        <v>716476</v>
      </c>
      <c r="F288">
        <v>2013</v>
      </c>
      <c r="G288">
        <v>42000</v>
      </c>
    </row>
    <row r="289" spans="1:7" x14ac:dyDescent="0.3">
      <c r="A289" s="30">
        <v>288</v>
      </c>
      <c r="B289" t="s">
        <v>22</v>
      </c>
      <c r="C289" s="34">
        <v>43129</v>
      </c>
      <c r="D289" t="s">
        <v>84</v>
      </c>
      <c r="E289">
        <v>1298147</v>
      </c>
      <c r="F289">
        <v>2327</v>
      </c>
      <c r="G289">
        <v>93000</v>
      </c>
    </row>
    <row r="290" spans="1:7" x14ac:dyDescent="0.3">
      <c r="A290" s="30">
        <v>289</v>
      </c>
      <c r="B290" t="s">
        <v>22</v>
      </c>
      <c r="C290" s="34">
        <v>43094</v>
      </c>
      <c r="D290" t="s">
        <v>84</v>
      </c>
      <c r="E290">
        <v>367895</v>
      </c>
      <c r="F290">
        <v>680</v>
      </c>
      <c r="G290">
        <v>30000</v>
      </c>
    </row>
    <row r="291" spans="1:7" x14ac:dyDescent="0.3">
      <c r="A291" s="30">
        <v>290</v>
      </c>
      <c r="B291" t="s">
        <v>22</v>
      </c>
      <c r="C291" s="34">
        <v>42977</v>
      </c>
      <c r="D291" t="s">
        <v>84</v>
      </c>
      <c r="E291">
        <v>1411382</v>
      </c>
      <c r="F291">
        <v>17328</v>
      </c>
      <c r="G291">
        <v>103000</v>
      </c>
    </row>
    <row r="292" spans="1:7" x14ac:dyDescent="0.3">
      <c r="A292" s="30">
        <v>291</v>
      </c>
      <c r="B292" t="s">
        <v>22</v>
      </c>
      <c r="C292" s="34">
        <v>42883</v>
      </c>
      <c r="D292" t="s">
        <v>84</v>
      </c>
      <c r="E292">
        <v>15551</v>
      </c>
      <c r="F292">
        <v>568</v>
      </c>
      <c r="G292">
        <v>19000</v>
      </c>
    </row>
    <row r="293" spans="1:7" x14ac:dyDescent="0.3">
      <c r="A293" s="30">
        <v>292</v>
      </c>
      <c r="B293" t="s">
        <v>22</v>
      </c>
      <c r="C293" s="34">
        <v>42821</v>
      </c>
      <c r="D293" t="s">
        <v>84</v>
      </c>
      <c r="E293">
        <v>169059</v>
      </c>
      <c r="F293">
        <v>526</v>
      </c>
      <c r="G293">
        <v>12000</v>
      </c>
    </row>
    <row r="294" spans="1:7" x14ac:dyDescent="0.3">
      <c r="A294" s="30">
        <v>293</v>
      </c>
      <c r="B294" t="s">
        <v>22</v>
      </c>
      <c r="C294" s="34">
        <v>42792</v>
      </c>
      <c r="D294" t="s">
        <v>84</v>
      </c>
      <c r="E294">
        <v>225967</v>
      </c>
      <c r="F294">
        <v>1126</v>
      </c>
      <c r="G294">
        <v>16000</v>
      </c>
    </row>
    <row r="295" spans="1:7" x14ac:dyDescent="0.3">
      <c r="A295" s="30">
        <v>294</v>
      </c>
      <c r="B295" t="s">
        <v>22</v>
      </c>
      <c r="C295" s="34">
        <v>42742</v>
      </c>
      <c r="D295" t="s">
        <v>84</v>
      </c>
      <c r="E295">
        <v>588096</v>
      </c>
      <c r="F295">
        <v>897</v>
      </c>
      <c r="G295">
        <v>30000</v>
      </c>
    </row>
    <row r="296" spans="1:7" x14ac:dyDescent="0.3">
      <c r="A296" s="30">
        <v>295</v>
      </c>
      <c r="B296" t="s">
        <v>23</v>
      </c>
      <c r="C296" s="34">
        <v>43589</v>
      </c>
      <c r="D296" t="s">
        <v>71</v>
      </c>
      <c r="E296">
        <v>340438</v>
      </c>
      <c r="F296">
        <v>430</v>
      </c>
      <c r="G296">
        <v>11000</v>
      </c>
    </row>
    <row r="297" spans="1:7" x14ac:dyDescent="0.3">
      <c r="A297" s="30">
        <v>296</v>
      </c>
      <c r="B297" t="s">
        <v>23</v>
      </c>
      <c r="C297" s="34">
        <v>43505</v>
      </c>
      <c r="D297" t="s">
        <v>71</v>
      </c>
      <c r="E297">
        <v>25486</v>
      </c>
      <c r="F297">
        <v>697</v>
      </c>
      <c r="G297">
        <v>9300</v>
      </c>
    </row>
    <row r="298" spans="1:7" x14ac:dyDescent="0.3">
      <c r="A298" s="30">
        <v>297</v>
      </c>
      <c r="B298" t="s">
        <v>23</v>
      </c>
      <c r="C298" s="34">
        <v>43425</v>
      </c>
      <c r="D298" t="s">
        <v>71</v>
      </c>
      <c r="E298">
        <v>239352</v>
      </c>
      <c r="F298">
        <v>442</v>
      </c>
      <c r="G298">
        <v>9300</v>
      </c>
    </row>
    <row r="299" spans="1:7" x14ac:dyDescent="0.3">
      <c r="A299" s="30">
        <v>298</v>
      </c>
      <c r="B299" t="s">
        <v>23</v>
      </c>
      <c r="C299" s="34">
        <v>43341</v>
      </c>
      <c r="D299" t="s">
        <v>71</v>
      </c>
      <c r="E299">
        <v>133282</v>
      </c>
      <c r="F299">
        <v>206</v>
      </c>
      <c r="G299">
        <v>7800</v>
      </c>
    </row>
    <row r="300" spans="1:7" x14ac:dyDescent="0.3">
      <c r="A300" s="30">
        <v>299</v>
      </c>
      <c r="B300" t="s">
        <v>23</v>
      </c>
      <c r="C300" s="34">
        <v>43306</v>
      </c>
      <c r="D300" t="s">
        <v>102</v>
      </c>
      <c r="E300">
        <v>752616</v>
      </c>
      <c r="F300">
        <v>582</v>
      </c>
      <c r="G300">
        <v>15000</v>
      </c>
    </row>
    <row r="301" spans="1:7" x14ac:dyDescent="0.3">
      <c r="A301" s="30">
        <v>300</v>
      </c>
      <c r="B301" t="s">
        <v>23</v>
      </c>
      <c r="C301" s="34">
        <v>43233</v>
      </c>
      <c r="D301" t="s">
        <v>71</v>
      </c>
      <c r="E301">
        <v>303534</v>
      </c>
      <c r="F301">
        <v>444</v>
      </c>
      <c r="G301">
        <v>7600</v>
      </c>
    </row>
    <row r="302" spans="1:7" x14ac:dyDescent="0.3">
      <c r="A302" s="30">
        <v>301</v>
      </c>
      <c r="B302" t="s">
        <v>23</v>
      </c>
      <c r="C302" s="34">
        <v>43183</v>
      </c>
      <c r="D302" t="s">
        <v>392</v>
      </c>
      <c r="E302">
        <v>124639</v>
      </c>
      <c r="F302">
        <v>400</v>
      </c>
      <c r="G302">
        <v>7400</v>
      </c>
    </row>
    <row r="303" spans="1:7" x14ac:dyDescent="0.3">
      <c r="A303" s="30">
        <v>302</v>
      </c>
      <c r="B303" t="s">
        <v>23</v>
      </c>
      <c r="C303" s="34">
        <v>43077</v>
      </c>
      <c r="D303" t="s">
        <v>71</v>
      </c>
      <c r="E303">
        <v>1046677</v>
      </c>
      <c r="F303">
        <v>2901</v>
      </c>
      <c r="G303">
        <v>30000</v>
      </c>
    </row>
    <row r="304" spans="1:7" x14ac:dyDescent="0.3">
      <c r="A304" s="30">
        <v>303</v>
      </c>
      <c r="B304" t="s">
        <v>23</v>
      </c>
      <c r="C304" s="34">
        <v>42712</v>
      </c>
      <c r="D304" t="s">
        <v>84</v>
      </c>
      <c r="E304">
        <v>2220448</v>
      </c>
      <c r="F304">
        <v>3296</v>
      </c>
      <c r="G304">
        <v>51000</v>
      </c>
    </row>
    <row r="305" spans="1:7" x14ac:dyDescent="0.3">
      <c r="A305" s="30">
        <v>304</v>
      </c>
      <c r="B305" t="s">
        <v>23</v>
      </c>
      <c r="C305" s="34">
        <v>42755</v>
      </c>
      <c r="D305" t="s">
        <v>84</v>
      </c>
      <c r="E305">
        <v>278770</v>
      </c>
      <c r="F305">
        <v>1616</v>
      </c>
      <c r="G305">
        <v>42000</v>
      </c>
    </row>
    <row r="306" spans="1:7" x14ac:dyDescent="0.3">
      <c r="A306" s="30">
        <v>305</v>
      </c>
      <c r="B306" t="s">
        <v>23</v>
      </c>
      <c r="C306" s="34">
        <v>42935</v>
      </c>
      <c r="D306" t="s">
        <v>245</v>
      </c>
      <c r="E306">
        <v>132508</v>
      </c>
      <c r="F306">
        <v>1082</v>
      </c>
      <c r="G306">
        <v>13000</v>
      </c>
    </row>
    <row r="307" spans="1:7" x14ac:dyDescent="0.3">
      <c r="A307" s="30">
        <v>306</v>
      </c>
      <c r="B307" t="s">
        <v>23</v>
      </c>
      <c r="C307" s="34">
        <v>42964</v>
      </c>
      <c r="D307" t="s">
        <v>170</v>
      </c>
      <c r="E307">
        <v>372551</v>
      </c>
      <c r="F307">
        <v>836</v>
      </c>
      <c r="G307">
        <v>10000</v>
      </c>
    </row>
    <row r="308" spans="1:7" x14ac:dyDescent="0.3">
      <c r="A308" s="30">
        <v>307</v>
      </c>
      <c r="B308" t="s">
        <v>23</v>
      </c>
      <c r="C308" s="34">
        <v>43022</v>
      </c>
      <c r="D308" t="s">
        <v>170</v>
      </c>
      <c r="E308">
        <v>1994932</v>
      </c>
      <c r="F308">
        <v>509</v>
      </c>
      <c r="G308">
        <v>14000</v>
      </c>
    </row>
    <row r="309" spans="1:7" x14ac:dyDescent="0.3">
      <c r="A309" s="30">
        <v>308</v>
      </c>
      <c r="B309" t="s">
        <v>23</v>
      </c>
      <c r="C309" s="34">
        <v>43085</v>
      </c>
      <c r="D309" t="s">
        <v>392</v>
      </c>
      <c r="E309">
        <v>354072</v>
      </c>
      <c r="F309">
        <v>939</v>
      </c>
      <c r="G309">
        <v>13000</v>
      </c>
    </row>
    <row r="310" spans="1:7" x14ac:dyDescent="0.3">
      <c r="A310" s="30">
        <v>309</v>
      </c>
      <c r="B310" t="s">
        <v>24</v>
      </c>
      <c r="C310" s="34">
        <v>43594</v>
      </c>
      <c r="D310" t="s">
        <v>71</v>
      </c>
      <c r="E310">
        <v>1064829</v>
      </c>
      <c r="F310">
        <v>1043</v>
      </c>
      <c r="G310">
        <v>53000</v>
      </c>
    </row>
    <row r="311" spans="1:7" x14ac:dyDescent="0.3">
      <c r="A311" s="30">
        <v>310</v>
      </c>
      <c r="B311" t="s">
        <v>24</v>
      </c>
      <c r="C311" s="34">
        <v>43519</v>
      </c>
      <c r="D311" t="s">
        <v>71</v>
      </c>
      <c r="E311">
        <v>1735762</v>
      </c>
      <c r="F311">
        <v>700</v>
      </c>
      <c r="G311">
        <v>57000</v>
      </c>
    </row>
    <row r="312" spans="1:7" x14ac:dyDescent="0.3">
      <c r="A312" s="30">
        <v>311</v>
      </c>
      <c r="B312" t="s">
        <v>24</v>
      </c>
      <c r="C312" s="34">
        <v>43437</v>
      </c>
      <c r="D312" t="s">
        <v>71</v>
      </c>
      <c r="E312">
        <v>833129</v>
      </c>
      <c r="F312">
        <v>2803</v>
      </c>
      <c r="G312">
        <v>95000</v>
      </c>
    </row>
    <row r="313" spans="1:7" x14ac:dyDescent="0.3">
      <c r="A313" s="30">
        <v>312</v>
      </c>
      <c r="B313" t="s">
        <v>24</v>
      </c>
      <c r="C313" s="34">
        <v>43311</v>
      </c>
      <c r="D313" t="s">
        <v>71</v>
      </c>
      <c r="E313">
        <v>1784604</v>
      </c>
      <c r="F313">
        <v>1397</v>
      </c>
      <c r="G313">
        <v>95000</v>
      </c>
    </row>
    <row r="314" spans="1:7" x14ac:dyDescent="0.3">
      <c r="A314" s="30">
        <v>313</v>
      </c>
      <c r="B314" t="s">
        <v>24</v>
      </c>
      <c r="C314" s="34">
        <v>43221</v>
      </c>
      <c r="D314" t="s">
        <v>71</v>
      </c>
      <c r="E314">
        <v>686592</v>
      </c>
      <c r="F314">
        <v>1033</v>
      </c>
      <c r="G314">
        <v>28000</v>
      </c>
    </row>
    <row r="315" spans="1:7" x14ac:dyDescent="0.3">
      <c r="A315" s="30">
        <v>314</v>
      </c>
      <c r="B315" t="s">
        <v>24</v>
      </c>
      <c r="C315" s="34">
        <v>43172</v>
      </c>
      <c r="D315" t="s">
        <v>71</v>
      </c>
      <c r="E315">
        <v>1651856</v>
      </c>
      <c r="F315">
        <v>1453</v>
      </c>
      <c r="G315">
        <v>85000</v>
      </c>
    </row>
    <row r="316" spans="1:7" x14ac:dyDescent="0.3">
      <c r="A316" s="30">
        <v>315</v>
      </c>
      <c r="B316" t="s">
        <v>24</v>
      </c>
      <c r="C316" s="34">
        <v>43078</v>
      </c>
      <c r="D316" t="s">
        <v>71</v>
      </c>
      <c r="E316">
        <v>1716823</v>
      </c>
      <c r="F316">
        <v>1418</v>
      </c>
      <c r="G316">
        <v>56000</v>
      </c>
    </row>
    <row r="317" spans="1:7" x14ac:dyDescent="0.3">
      <c r="A317" s="30">
        <v>316</v>
      </c>
      <c r="B317" t="s">
        <v>24</v>
      </c>
      <c r="C317" s="34">
        <v>43004</v>
      </c>
      <c r="D317" t="s">
        <v>137</v>
      </c>
      <c r="E317">
        <v>214819</v>
      </c>
      <c r="F317">
        <v>315</v>
      </c>
      <c r="G317">
        <v>9700</v>
      </c>
    </row>
    <row r="318" spans="1:7" x14ac:dyDescent="0.3">
      <c r="A318" s="30">
        <v>317</v>
      </c>
      <c r="B318" t="s">
        <v>24</v>
      </c>
      <c r="C318" s="34">
        <v>42863</v>
      </c>
      <c r="D318" t="s">
        <v>137</v>
      </c>
      <c r="E318">
        <v>82399</v>
      </c>
      <c r="F318">
        <v>271</v>
      </c>
      <c r="G318">
        <v>6100</v>
      </c>
    </row>
    <row r="319" spans="1:7" x14ac:dyDescent="0.3">
      <c r="A319" s="30">
        <v>318</v>
      </c>
      <c r="B319" t="s">
        <v>24</v>
      </c>
      <c r="C319" s="34">
        <v>42826</v>
      </c>
      <c r="D319" t="s">
        <v>137</v>
      </c>
      <c r="E319">
        <v>420081</v>
      </c>
      <c r="F319">
        <v>298</v>
      </c>
      <c r="G319">
        <v>13000</v>
      </c>
    </row>
    <row r="320" spans="1:7" x14ac:dyDescent="0.3">
      <c r="A320" s="30">
        <v>319</v>
      </c>
      <c r="B320" t="s">
        <v>24</v>
      </c>
      <c r="C320" s="34">
        <v>42784</v>
      </c>
      <c r="D320" t="s">
        <v>137</v>
      </c>
      <c r="E320">
        <v>163431</v>
      </c>
      <c r="F320">
        <v>276</v>
      </c>
      <c r="G320">
        <v>8400</v>
      </c>
    </row>
    <row r="321" spans="1:7" x14ac:dyDescent="0.3">
      <c r="A321" s="30">
        <v>320</v>
      </c>
      <c r="B321" t="s">
        <v>24</v>
      </c>
      <c r="C321" s="34">
        <v>42699</v>
      </c>
      <c r="D321" t="s">
        <v>137</v>
      </c>
      <c r="E321">
        <v>108148</v>
      </c>
      <c r="F321">
        <v>287</v>
      </c>
      <c r="G321">
        <v>6000</v>
      </c>
    </row>
    <row r="322" spans="1:7" x14ac:dyDescent="0.3">
      <c r="A322" s="30">
        <v>321</v>
      </c>
      <c r="B322" t="s">
        <v>24</v>
      </c>
      <c r="C322" s="34">
        <v>42627</v>
      </c>
      <c r="D322" t="s">
        <v>137</v>
      </c>
      <c r="E322">
        <v>131988</v>
      </c>
      <c r="F322">
        <v>329</v>
      </c>
      <c r="G322">
        <v>7200</v>
      </c>
    </row>
    <row r="323" spans="1:7" x14ac:dyDescent="0.3">
      <c r="A323" s="30">
        <v>322</v>
      </c>
      <c r="B323" t="s">
        <v>24</v>
      </c>
      <c r="C323" s="34">
        <v>42520</v>
      </c>
      <c r="D323" t="s">
        <v>137</v>
      </c>
      <c r="E323">
        <v>167362</v>
      </c>
      <c r="F323">
        <v>333</v>
      </c>
      <c r="G323">
        <v>6400</v>
      </c>
    </row>
    <row r="324" spans="1:7" x14ac:dyDescent="0.3">
      <c r="A324" s="30">
        <v>323</v>
      </c>
      <c r="B324" t="s">
        <v>25</v>
      </c>
      <c r="C324" s="34">
        <v>43585</v>
      </c>
      <c r="D324" t="s">
        <v>297</v>
      </c>
      <c r="E324">
        <v>521898</v>
      </c>
      <c r="F324">
        <v>1108</v>
      </c>
      <c r="G324">
        <v>27000</v>
      </c>
    </row>
    <row r="325" spans="1:7" x14ac:dyDescent="0.3">
      <c r="A325" s="30">
        <v>324</v>
      </c>
      <c r="B325" t="s">
        <v>25</v>
      </c>
      <c r="C325" s="34">
        <v>43518</v>
      </c>
      <c r="D325" t="s">
        <v>297</v>
      </c>
      <c r="E325">
        <v>567511</v>
      </c>
      <c r="F325">
        <v>1121</v>
      </c>
      <c r="G325">
        <v>21000</v>
      </c>
    </row>
    <row r="326" spans="1:7" x14ac:dyDescent="0.3">
      <c r="A326" s="30">
        <v>325</v>
      </c>
      <c r="B326" t="s">
        <v>25</v>
      </c>
      <c r="C326" s="34">
        <v>43415</v>
      </c>
      <c r="D326" t="s">
        <v>108</v>
      </c>
      <c r="E326">
        <v>378899</v>
      </c>
      <c r="F326">
        <v>3835</v>
      </c>
      <c r="G326">
        <v>24000</v>
      </c>
    </row>
    <row r="327" spans="1:7" x14ac:dyDescent="0.3">
      <c r="A327" s="30">
        <v>326</v>
      </c>
      <c r="B327" t="s">
        <v>25</v>
      </c>
      <c r="C327" s="34">
        <v>43306</v>
      </c>
      <c r="D327" t="s">
        <v>108</v>
      </c>
      <c r="E327">
        <v>557557</v>
      </c>
      <c r="F327">
        <v>1336</v>
      </c>
      <c r="G327">
        <v>32000</v>
      </c>
    </row>
    <row r="328" spans="1:7" x14ac:dyDescent="0.3">
      <c r="A328" s="30">
        <v>327</v>
      </c>
      <c r="B328" t="s">
        <v>25</v>
      </c>
      <c r="C328" s="34">
        <v>43214</v>
      </c>
      <c r="D328" t="s">
        <v>108</v>
      </c>
      <c r="E328">
        <v>580999</v>
      </c>
      <c r="F328">
        <v>2497</v>
      </c>
      <c r="G328">
        <v>49000</v>
      </c>
    </row>
    <row r="329" spans="1:7" x14ac:dyDescent="0.3">
      <c r="A329" s="30">
        <v>328</v>
      </c>
      <c r="B329" t="s">
        <v>25</v>
      </c>
      <c r="C329" s="34">
        <v>43152</v>
      </c>
      <c r="D329" t="s">
        <v>108</v>
      </c>
      <c r="E329">
        <v>606300</v>
      </c>
      <c r="F329">
        <v>1601</v>
      </c>
      <c r="G329">
        <v>32000</v>
      </c>
    </row>
    <row r="330" spans="1:7" x14ac:dyDescent="0.3">
      <c r="A330" s="30">
        <v>329</v>
      </c>
      <c r="B330" t="s">
        <v>25</v>
      </c>
      <c r="C330" s="34">
        <v>43119</v>
      </c>
      <c r="D330" t="s">
        <v>71</v>
      </c>
      <c r="E330">
        <v>327957</v>
      </c>
      <c r="F330">
        <v>1440</v>
      </c>
      <c r="G330">
        <v>22000</v>
      </c>
    </row>
    <row r="331" spans="1:7" x14ac:dyDescent="0.3">
      <c r="A331" s="30">
        <v>330</v>
      </c>
      <c r="B331" t="s">
        <v>25</v>
      </c>
      <c r="C331" s="34">
        <v>43068</v>
      </c>
      <c r="D331" t="s">
        <v>108</v>
      </c>
      <c r="E331">
        <v>780108</v>
      </c>
      <c r="F331">
        <v>1797</v>
      </c>
      <c r="G331">
        <v>32000</v>
      </c>
    </row>
    <row r="332" spans="1:7" x14ac:dyDescent="0.3">
      <c r="A332" s="30">
        <v>331</v>
      </c>
      <c r="B332" t="s">
        <v>25</v>
      </c>
      <c r="C332" s="34">
        <v>43760</v>
      </c>
      <c r="D332" t="s">
        <v>108</v>
      </c>
      <c r="E332">
        <v>1207481</v>
      </c>
      <c r="F332">
        <v>1928</v>
      </c>
      <c r="G332">
        <v>44000</v>
      </c>
    </row>
    <row r="333" spans="1:7" x14ac:dyDescent="0.3">
      <c r="A333" s="30">
        <v>332</v>
      </c>
      <c r="B333" t="s">
        <v>25</v>
      </c>
      <c r="C333" s="34">
        <v>42896</v>
      </c>
      <c r="D333" t="s">
        <v>108</v>
      </c>
      <c r="E333">
        <v>353915</v>
      </c>
      <c r="F333">
        <v>2820</v>
      </c>
      <c r="G333">
        <v>26000</v>
      </c>
    </row>
    <row r="334" spans="1:7" x14ac:dyDescent="0.3">
      <c r="A334" s="30">
        <v>333</v>
      </c>
      <c r="B334" t="s">
        <v>25</v>
      </c>
      <c r="C334" s="34">
        <v>42847</v>
      </c>
      <c r="D334" t="s">
        <v>108</v>
      </c>
      <c r="E334">
        <v>630638</v>
      </c>
      <c r="F334">
        <v>2771</v>
      </c>
      <c r="G334">
        <v>40000</v>
      </c>
    </row>
    <row r="335" spans="1:7" x14ac:dyDescent="0.3">
      <c r="A335" s="30">
        <v>334</v>
      </c>
      <c r="B335" t="s">
        <v>25</v>
      </c>
      <c r="C335" s="34">
        <v>42809</v>
      </c>
      <c r="D335" t="s">
        <v>108</v>
      </c>
      <c r="E335">
        <v>666483</v>
      </c>
      <c r="F335">
        <v>3561</v>
      </c>
      <c r="G335">
        <v>31000</v>
      </c>
    </row>
    <row r="336" spans="1:7" x14ac:dyDescent="0.3">
      <c r="A336" s="30">
        <v>335</v>
      </c>
      <c r="B336" t="s">
        <v>25</v>
      </c>
      <c r="C336" s="34">
        <v>42652</v>
      </c>
      <c r="D336" t="s">
        <v>108</v>
      </c>
      <c r="E336">
        <v>1853213</v>
      </c>
      <c r="F336">
        <v>1553</v>
      </c>
      <c r="G336">
        <v>50000</v>
      </c>
    </row>
    <row r="337" spans="1:7" x14ac:dyDescent="0.3">
      <c r="A337" s="30">
        <v>336</v>
      </c>
      <c r="B337" t="s">
        <v>25</v>
      </c>
      <c r="C337" s="34">
        <v>42577</v>
      </c>
      <c r="D337" t="s">
        <v>108</v>
      </c>
      <c r="E337">
        <v>129253</v>
      </c>
      <c r="F337">
        <v>268</v>
      </c>
      <c r="G337">
        <v>3000</v>
      </c>
    </row>
    <row r="338" spans="1:7" x14ac:dyDescent="0.3">
      <c r="A338" s="30">
        <v>337</v>
      </c>
      <c r="B338" t="s">
        <v>26</v>
      </c>
      <c r="C338" s="34">
        <v>43590</v>
      </c>
      <c r="D338" t="s">
        <v>230</v>
      </c>
      <c r="E338">
        <v>277266</v>
      </c>
      <c r="F338">
        <v>1139</v>
      </c>
      <c r="G338">
        <v>6300</v>
      </c>
    </row>
    <row r="339" spans="1:7" x14ac:dyDescent="0.3">
      <c r="A339" s="30">
        <v>338</v>
      </c>
      <c r="B339" t="s">
        <v>26</v>
      </c>
      <c r="C339" s="34">
        <v>43502</v>
      </c>
      <c r="D339" t="s">
        <v>230</v>
      </c>
      <c r="E339">
        <v>159943</v>
      </c>
      <c r="F339">
        <v>520</v>
      </c>
      <c r="G339">
        <v>5000</v>
      </c>
    </row>
    <row r="340" spans="1:7" x14ac:dyDescent="0.3">
      <c r="A340" s="30">
        <v>339</v>
      </c>
      <c r="B340" t="s">
        <v>26</v>
      </c>
      <c r="C340" s="34">
        <v>43419</v>
      </c>
      <c r="D340" t="s">
        <v>230</v>
      </c>
      <c r="E340">
        <v>166029</v>
      </c>
      <c r="F340">
        <v>969</v>
      </c>
      <c r="G340">
        <v>5200</v>
      </c>
    </row>
    <row r="341" spans="1:7" x14ac:dyDescent="0.3">
      <c r="A341" s="30">
        <v>340</v>
      </c>
      <c r="B341" t="s">
        <v>26</v>
      </c>
      <c r="C341" s="34">
        <v>43348</v>
      </c>
      <c r="D341" t="s">
        <v>84</v>
      </c>
      <c r="E341">
        <v>146302</v>
      </c>
      <c r="F341">
        <v>1617</v>
      </c>
      <c r="G341">
        <v>8100</v>
      </c>
    </row>
    <row r="342" spans="1:7" x14ac:dyDescent="0.3">
      <c r="A342" s="30">
        <v>341</v>
      </c>
      <c r="B342" t="s">
        <v>26</v>
      </c>
      <c r="C342" s="34">
        <v>43307</v>
      </c>
      <c r="D342" t="s">
        <v>84</v>
      </c>
      <c r="E342">
        <v>142834</v>
      </c>
      <c r="F342">
        <v>740</v>
      </c>
      <c r="G342">
        <v>7700</v>
      </c>
    </row>
    <row r="343" spans="1:7" x14ac:dyDescent="0.3">
      <c r="A343" s="30">
        <v>342</v>
      </c>
      <c r="B343" t="s">
        <v>26</v>
      </c>
      <c r="C343" s="34">
        <v>43246</v>
      </c>
      <c r="D343" t="s">
        <v>84</v>
      </c>
      <c r="E343">
        <v>104673</v>
      </c>
      <c r="F343">
        <v>2008</v>
      </c>
      <c r="G343">
        <v>7000</v>
      </c>
    </row>
    <row r="344" spans="1:7" x14ac:dyDescent="0.3">
      <c r="A344" s="30">
        <v>343</v>
      </c>
      <c r="B344" t="s">
        <v>26</v>
      </c>
      <c r="C344" s="34">
        <v>43160</v>
      </c>
      <c r="D344" t="s">
        <v>230</v>
      </c>
      <c r="E344">
        <v>325769</v>
      </c>
      <c r="F344">
        <v>764</v>
      </c>
      <c r="G344">
        <v>21000</v>
      </c>
    </row>
    <row r="345" spans="1:7" x14ac:dyDescent="0.3">
      <c r="A345" s="30">
        <v>344</v>
      </c>
      <c r="B345" t="s">
        <v>26</v>
      </c>
      <c r="C345" s="34">
        <v>43087</v>
      </c>
      <c r="D345" t="s">
        <v>230</v>
      </c>
      <c r="E345">
        <v>4228398</v>
      </c>
      <c r="F345">
        <v>823</v>
      </c>
      <c r="G345">
        <v>14000</v>
      </c>
    </row>
    <row r="346" spans="1:7" x14ac:dyDescent="0.3">
      <c r="A346" s="30">
        <v>345</v>
      </c>
      <c r="B346" t="s">
        <v>26</v>
      </c>
      <c r="C346" s="34">
        <v>42998</v>
      </c>
      <c r="D346" t="s">
        <v>84</v>
      </c>
      <c r="E346">
        <v>409145</v>
      </c>
      <c r="F346">
        <v>930</v>
      </c>
      <c r="G346">
        <v>11000</v>
      </c>
    </row>
    <row r="347" spans="1:7" x14ac:dyDescent="0.3">
      <c r="A347" s="30">
        <v>346</v>
      </c>
      <c r="B347" t="s">
        <v>26</v>
      </c>
      <c r="C347" s="34">
        <v>42922</v>
      </c>
      <c r="D347" t="s">
        <v>84</v>
      </c>
      <c r="E347">
        <v>139907</v>
      </c>
      <c r="F347">
        <v>1483</v>
      </c>
      <c r="G347">
        <v>6100</v>
      </c>
    </row>
    <row r="348" spans="1:7" x14ac:dyDescent="0.3">
      <c r="A348" s="30">
        <v>347</v>
      </c>
      <c r="B348" t="s">
        <v>26</v>
      </c>
      <c r="C348" s="34">
        <v>42886</v>
      </c>
      <c r="D348" t="s">
        <v>84</v>
      </c>
      <c r="E348">
        <v>341196</v>
      </c>
      <c r="F348">
        <v>535</v>
      </c>
      <c r="G348">
        <v>8700</v>
      </c>
    </row>
    <row r="349" spans="1:7" x14ac:dyDescent="0.3">
      <c r="A349" s="30">
        <v>348</v>
      </c>
      <c r="B349" t="s">
        <v>26</v>
      </c>
      <c r="C349" s="34">
        <v>42813</v>
      </c>
      <c r="D349" t="s">
        <v>84</v>
      </c>
      <c r="E349">
        <v>79838</v>
      </c>
      <c r="F349">
        <v>450</v>
      </c>
      <c r="G349">
        <v>5400</v>
      </c>
    </row>
    <row r="350" spans="1:7" x14ac:dyDescent="0.3">
      <c r="A350" s="30">
        <v>349</v>
      </c>
      <c r="B350" t="s">
        <v>26</v>
      </c>
      <c r="C350" s="34">
        <v>42736</v>
      </c>
      <c r="D350" t="s">
        <v>84</v>
      </c>
      <c r="E350">
        <v>138960</v>
      </c>
      <c r="F350">
        <v>2394</v>
      </c>
      <c r="G350">
        <v>9300</v>
      </c>
    </row>
    <row r="351" spans="1:7" x14ac:dyDescent="0.3">
      <c r="A351" s="30">
        <v>350</v>
      </c>
      <c r="B351" t="s">
        <v>26</v>
      </c>
      <c r="C351" s="34">
        <v>42589</v>
      </c>
      <c r="D351" t="s">
        <v>84</v>
      </c>
      <c r="E351">
        <v>195721</v>
      </c>
      <c r="F351">
        <v>481</v>
      </c>
      <c r="G351">
        <v>9300</v>
      </c>
    </row>
    <row r="352" spans="1:7" x14ac:dyDescent="0.3">
      <c r="A352" s="30">
        <v>351</v>
      </c>
      <c r="B352" t="s">
        <v>27</v>
      </c>
      <c r="C352" s="34">
        <v>43589</v>
      </c>
      <c r="D352" t="s">
        <v>71</v>
      </c>
      <c r="E352">
        <v>240640</v>
      </c>
      <c r="F352">
        <v>1512</v>
      </c>
      <c r="G352">
        <v>11000</v>
      </c>
    </row>
    <row r="353" spans="1:7" x14ac:dyDescent="0.3">
      <c r="A353" s="30">
        <v>352</v>
      </c>
      <c r="B353" t="s">
        <v>27</v>
      </c>
      <c r="C353" s="34">
        <v>43505</v>
      </c>
      <c r="D353" t="s">
        <v>444</v>
      </c>
      <c r="E353">
        <v>335605</v>
      </c>
      <c r="F353">
        <v>3234</v>
      </c>
      <c r="G353">
        <v>49000</v>
      </c>
    </row>
    <row r="354" spans="1:7" x14ac:dyDescent="0.3">
      <c r="A354" s="30">
        <v>353</v>
      </c>
      <c r="B354" t="s">
        <v>27</v>
      </c>
      <c r="C354" s="34">
        <v>43430</v>
      </c>
      <c r="D354" t="s">
        <v>71</v>
      </c>
      <c r="E354">
        <v>203612</v>
      </c>
      <c r="F354">
        <v>187</v>
      </c>
      <c r="G354">
        <v>12000</v>
      </c>
    </row>
    <row r="355" spans="1:7" x14ac:dyDescent="0.3">
      <c r="A355" s="30">
        <v>354</v>
      </c>
      <c r="B355" t="s">
        <v>27</v>
      </c>
      <c r="C355" s="34">
        <v>43306</v>
      </c>
      <c r="D355" t="s">
        <v>444</v>
      </c>
      <c r="E355">
        <v>224595</v>
      </c>
      <c r="F355">
        <v>3386</v>
      </c>
      <c r="G355">
        <v>16000</v>
      </c>
    </row>
    <row r="356" spans="1:7" x14ac:dyDescent="0.3">
      <c r="A356" s="30">
        <v>355</v>
      </c>
      <c r="B356" t="s">
        <v>27</v>
      </c>
      <c r="C356" s="34">
        <v>43218</v>
      </c>
      <c r="D356" t="s">
        <v>444</v>
      </c>
      <c r="E356">
        <v>168570</v>
      </c>
      <c r="F356">
        <v>1397</v>
      </c>
      <c r="G356">
        <v>11000</v>
      </c>
    </row>
    <row r="357" spans="1:7" x14ac:dyDescent="0.3">
      <c r="A357" s="30">
        <v>356</v>
      </c>
      <c r="B357" t="s">
        <v>27</v>
      </c>
      <c r="C357" s="34">
        <v>43137</v>
      </c>
      <c r="D357" t="s">
        <v>444</v>
      </c>
      <c r="E357">
        <v>241181</v>
      </c>
      <c r="F357">
        <v>2486</v>
      </c>
      <c r="G357">
        <v>16000</v>
      </c>
    </row>
    <row r="358" spans="1:7" x14ac:dyDescent="0.3">
      <c r="A358" s="30">
        <v>357</v>
      </c>
      <c r="B358" t="s">
        <v>27</v>
      </c>
      <c r="C358" s="34">
        <v>43050</v>
      </c>
      <c r="D358" t="s">
        <v>450</v>
      </c>
      <c r="E358">
        <v>222207</v>
      </c>
      <c r="F358">
        <v>549</v>
      </c>
      <c r="G358">
        <v>10000</v>
      </c>
    </row>
    <row r="359" spans="1:7" x14ac:dyDescent="0.3">
      <c r="A359" s="30">
        <v>358</v>
      </c>
      <c r="B359" t="s">
        <v>27</v>
      </c>
      <c r="C359" s="34">
        <v>43004</v>
      </c>
      <c r="D359" t="s">
        <v>444</v>
      </c>
      <c r="E359">
        <v>344630</v>
      </c>
      <c r="F359">
        <v>4677</v>
      </c>
      <c r="G359">
        <v>24000</v>
      </c>
    </row>
    <row r="360" spans="1:7" x14ac:dyDescent="0.3">
      <c r="A360" s="30">
        <v>359</v>
      </c>
      <c r="B360" t="s">
        <v>27</v>
      </c>
      <c r="C360" s="34">
        <v>42902</v>
      </c>
      <c r="D360" t="s">
        <v>444</v>
      </c>
      <c r="E360">
        <v>174966</v>
      </c>
      <c r="F360">
        <v>839</v>
      </c>
      <c r="G360">
        <v>14000</v>
      </c>
    </row>
    <row r="361" spans="1:7" x14ac:dyDescent="0.3">
      <c r="A361" s="30">
        <v>360</v>
      </c>
      <c r="B361" t="s">
        <v>27</v>
      </c>
      <c r="C361" s="34">
        <v>42881</v>
      </c>
      <c r="D361" t="s">
        <v>444</v>
      </c>
      <c r="E361">
        <v>958826</v>
      </c>
      <c r="F361">
        <v>2219</v>
      </c>
      <c r="G361">
        <v>51000</v>
      </c>
    </row>
    <row r="362" spans="1:7" x14ac:dyDescent="0.3">
      <c r="A362" s="30">
        <v>361</v>
      </c>
      <c r="B362" t="s">
        <v>27</v>
      </c>
      <c r="C362" s="34">
        <v>42797</v>
      </c>
      <c r="D362" t="s">
        <v>444</v>
      </c>
      <c r="E362">
        <v>342659</v>
      </c>
      <c r="F362">
        <v>2909</v>
      </c>
      <c r="G362">
        <v>22000</v>
      </c>
    </row>
    <row r="363" spans="1:7" x14ac:dyDescent="0.3">
      <c r="A363" s="30">
        <v>362</v>
      </c>
      <c r="B363" t="s">
        <v>27</v>
      </c>
      <c r="C363" s="34">
        <v>42736</v>
      </c>
      <c r="D363" t="s">
        <v>444</v>
      </c>
      <c r="E363">
        <v>410529</v>
      </c>
      <c r="F363">
        <v>3573</v>
      </c>
      <c r="G363">
        <v>16000</v>
      </c>
    </row>
    <row r="364" spans="1:7" x14ac:dyDescent="0.3">
      <c r="A364" s="30">
        <v>363</v>
      </c>
      <c r="B364" t="s">
        <v>27</v>
      </c>
      <c r="C364" s="34">
        <v>42692</v>
      </c>
      <c r="D364" t="s">
        <v>444</v>
      </c>
      <c r="E364">
        <v>1979918</v>
      </c>
      <c r="F364">
        <v>5488</v>
      </c>
      <c r="G364">
        <v>174000</v>
      </c>
    </row>
    <row r="365" spans="1:7" x14ac:dyDescent="0.3">
      <c r="A365" s="30">
        <v>364</v>
      </c>
      <c r="B365" t="s">
        <v>27</v>
      </c>
      <c r="C365" s="34">
        <v>42591</v>
      </c>
      <c r="D365" t="s">
        <v>444</v>
      </c>
      <c r="E365">
        <v>524344</v>
      </c>
      <c r="F365">
        <v>2271</v>
      </c>
      <c r="G365">
        <v>26000</v>
      </c>
    </row>
    <row r="366" spans="1:7" x14ac:dyDescent="0.3">
      <c r="A366" s="30">
        <v>365</v>
      </c>
      <c r="B366" t="s">
        <v>28</v>
      </c>
      <c r="C366" s="34">
        <v>43591</v>
      </c>
      <c r="D366" t="s">
        <v>71</v>
      </c>
      <c r="E366">
        <v>269435</v>
      </c>
      <c r="F366">
        <v>291</v>
      </c>
      <c r="G366">
        <v>20000</v>
      </c>
    </row>
    <row r="367" spans="1:7" x14ac:dyDescent="0.3">
      <c r="A367" s="30">
        <v>366</v>
      </c>
      <c r="B367" t="s">
        <v>28</v>
      </c>
      <c r="C367" s="34">
        <v>43484</v>
      </c>
      <c r="D367" t="s">
        <v>102</v>
      </c>
      <c r="E367">
        <v>764140</v>
      </c>
      <c r="F367">
        <v>898</v>
      </c>
      <c r="G367">
        <v>50000</v>
      </c>
    </row>
    <row r="368" spans="1:7" x14ac:dyDescent="0.3">
      <c r="A368" s="30">
        <v>367</v>
      </c>
      <c r="B368" t="s">
        <v>28</v>
      </c>
      <c r="C368" s="34">
        <v>43398</v>
      </c>
      <c r="D368" t="s">
        <v>63</v>
      </c>
      <c r="E368">
        <v>415208</v>
      </c>
      <c r="F368">
        <v>366</v>
      </c>
      <c r="G368">
        <v>26000</v>
      </c>
    </row>
    <row r="369" spans="1:7" x14ac:dyDescent="0.3">
      <c r="A369" s="30">
        <v>368</v>
      </c>
      <c r="B369" t="s">
        <v>28</v>
      </c>
      <c r="C369" s="34">
        <v>43286</v>
      </c>
      <c r="D369" t="s">
        <v>63</v>
      </c>
      <c r="E369">
        <v>192629</v>
      </c>
      <c r="F369">
        <v>360</v>
      </c>
      <c r="G369">
        <v>18000</v>
      </c>
    </row>
    <row r="370" spans="1:7" x14ac:dyDescent="0.3">
      <c r="A370" s="30">
        <v>369</v>
      </c>
      <c r="B370" t="s">
        <v>28</v>
      </c>
      <c r="C370" s="34">
        <v>43181</v>
      </c>
      <c r="D370" t="s">
        <v>63</v>
      </c>
      <c r="E370">
        <v>213029</v>
      </c>
      <c r="F370">
        <v>228</v>
      </c>
      <c r="G370">
        <v>16000</v>
      </c>
    </row>
    <row r="371" spans="1:7" x14ac:dyDescent="0.3">
      <c r="A371" s="30">
        <v>370</v>
      </c>
      <c r="B371" t="s">
        <v>28</v>
      </c>
      <c r="C371" s="34">
        <v>43073</v>
      </c>
      <c r="D371" t="s">
        <v>63</v>
      </c>
      <c r="E371">
        <v>318345</v>
      </c>
      <c r="F371">
        <v>402</v>
      </c>
      <c r="G371">
        <v>22000</v>
      </c>
    </row>
    <row r="372" spans="1:7" x14ac:dyDescent="0.3">
      <c r="A372" s="30">
        <v>371</v>
      </c>
      <c r="B372" t="s">
        <v>28</v>
      </c>
      <c r="C372" s="34">
        <v>43010</v>
      </c>
      <c r="D372" t="s">
        <v>63</v>
      </c>
      <c r="E372">
        <v>323732</v>
      </c>
      <c r="F372">
        <v>292</v>
      </c>
      <c r="G372">
        <v>20000</v>
      </c>
    </row>
    <row r="373" spans="1:7" x14ac:dyDescent="0.3">
      <c r="A373" s="30">
        <v>372</v>
      </c>
      <c r="B373" t="s">
        <v>28</v>
      </c>
      <c r="C373" s="34">
        <v>42917</v>
      </c>
      <c r="D373" t="s">
        <v>68</v>
      </c>
      <c r="E373">
        <v>265801</v>
      </c>
      <c r="F373">
        <v>350</v>
      </c>
      <c r="G373">
        <v>16000</v>
      </c>
    </row>
    <row r="374" spans="1:7" x14ac:dyDescent="0.3">
      <c r="A374" s="30">
        <v>373</v>
      </c>
      <c r="B374" t="s">
        <v>28</v>
      </c>
      <c r="C374" s="34">
        <v>42858</v>
      </c>
      <c r="D374" t="s">
        <v>63</v>
      </c>
      <c r="E374">
        <v>201069</v>
      </c>
      <c r="F374">
        <v>289</v>
      </c>
      <c r="G374">
        <v>12000</v>
      </c>
    </row>
    <row r="375" spans="1:7" x14ac:dyDescent="0.3">
      <c r="A375" s="30">
        <v>374</v>
      </c>
      <c r="B375" t="s">
        <v>28</v>
      </c>
      <c r="C375" s="34">
        <v>42841</v>
      </c>
      <c r="D375" t="s">
        <v>63</v>
      </c>
      <c r="E375">
        <v>190740</v>
      </c>
      <c r="F375">
        <v>207</v>
      </c>
      <c r="G375">
        <v>10000</v>
      </c>
    </row>
    <row r="376" spans="1:7" x14ac:dyDescent="0.3">
      <c r="A376" s="30">
        <v>375</v>
      </c>
      <c r="B376" t="s">
        <v>28</v>
      </c>
      <c r="C376" s="34">
        <v>42717</v>
      </c>
      <c r="D376" t="s">
        <v>63</v>
      </c>
      <c r="E376">
        <v>150839</v>
      </c>
      <c r="F376">
        <v>130</v>
      </c>
      <c r="G376">
        <v>6900</v>
      </c>
    </row>
    <row r="377" spans="1:7" x14ac:dyDescent="0.3">
      <c r="A377" s="30">
        <v>376</v>
      </c>
      <c r="B377" t="s">
        <v>28</v>
      </c>
      <c r="C377" s="34">
        <v>42619</v>
      </c>
      <c r="D377" t="s">
        <v>333</v>
      </c>
      <c r="E377">
        <v>75267</v>
      </c>
      <c r="F377">
        <v>100</v>
      </c>
      <c r="G377">
        <v>4400</v>
      </c>
    </row>
    <row r="378" spans="1:7" x14ac:dyDescent="0.3">
      <c r="A378" s="30">
        <v>377</v>
      </c>
      <c r="B378" t="s">
        <v>28</v>
      </c>
      <c r="C378" s="34">
        <v>42543</v>
      </c>
      <c r="D378" t="s">
        <v>63</v>
      </c>
      <c r="E378">
        <v>178760</v>
      </c>
      <c r="F378">
        <v>152</v>
      </c>
      <c r="G378">
        <v>6400</v>
      </c>
    </row>
    <row r="379" spans="1:7" x14ac:dyDescent="0.3">
      <c r="A379" s="30">
        <v>378</v>
      </c>
      <c r="B379" t="s">
        <v>28</v>
      </c>
      <c r="C379" s="34">
        <v>43214</v>
      </c>
      <c r="D379" t="s">
        <v>63</v>
      </c>
      <c r="E379">
        <v>154827</v>
      </c>
      <c r="F379">
        <v>167</v>
      </c>
      <c r="G379">
        <v>13000</v>
      </c>
    </row>
    <row r="380" spans="1:7" x14ac:dyDescent="0.3">
      <c r="A380" s="30">
        <v>379</v>
      </c>
      <c r="B380" t="s">
        <v>29</v>
      </c>
      <c r="C380" s="34">
        <v>43576</v>
      </c>
      <c r="D380" t="s">
        <v>84</v>
      </c>
      <c r="E380">
        <v>90249</v>
      </c>
      <c r="F380">
        <v>325</v>
      </c>
      <c r="G380">
        <v>5700</v>
      </c>
    </row>
    <row r="381" spans="1:7" x14ac:dyDescent="0.3">
      <c r="A381" s="30">
        <v>380</v>
      </c>
      <c r="B381" t="s">
        <v>29</v>
      </c>
      <c r="C381" s="34">
        <v>43464</v>
      </c>
      <c r="D381" t="s">
        <v>84</v>
      </c>
      <c r="E381">
        <v>562388</v>
      </c>
      <c r="F381">
        <v>639</v>
      </c>
      <c r="G381">
        <v>27000</v>
      </c>
    </row>
    <row r="382" spans="1:7" x14ac:dyDescent="0.3">
      <c r="A382" s="30">
        <v>381</v>
      </c>
      <c r="B382" t="s">
        <v>29</v>
      </c>
      <c r="C382" s="34">
        <v>43406</v>
      </c>
      <c r="D382" t="s">
        <v>84</v>
      </c>
      <c r="E382">
        <v>410057</v>
      </c>
      <c r="F382">
        <v>697</v>
      </c>
      <c r="G382">
        <v>15000</v>
      </c>
    </row>
    <row r="383" spans="1:7" x14ac:dyDescent="0.3">
      <c r="A383" s="30">
        <v>382</v>
      </c>
      <c r="B383" t="s">
        <v>29</v>
      </c>
      <c r="C383" s="34">
        <v>43310</v>
      </c>
      <c r="D383" t="s">
        <v>84</v>
      </c>
      <c r="E383">
        <v>204953</v>
      </c>
      <c r="F383">
        <v>983</v>
      </c>
      <c r="G383">
        <v>14000</v>
      </c>
    </row>
    <row r="384" spans="1:7" x14ac:dyDescent="0.3">
      <c r="A384" s="30">
        <v>383</v>
      </c>
      <c r="B384" t="s">
        <v>29</v>
      </c>
      <c r="C384" s="34">
        <v>43241</v>
      </c>
      <c r="D384" t="s">
        <v>84</v>
      </c>
      <c r="E384">
        <v>278712</v>
      </c>
      <c r="F384">
        <v>442</v>
      </c>
      <c r="G384">
        <v>13000</v>
      </c>
    </row>
    <row r="385" spans="1:7" x14ac:dyDescent="0.3">
      <c r="A385" s="30">
        <v>384</v>
      </c>
      <c r="B385" t="s">
        <v>29</v>
      </c>
      <c r="C385" s="34">
        <v>43196</v>
      </c>
      <c r="D385" t="s">
        <v>84</v>
      </c>
      <c r="E385">
        <v>332891</v>
      </c>
      <c r="F385">
        <v>1751</v>
      </c>
      <c r="G385">
        <v>21000</v>
      </c>
    </row>
    <row r="386" spans="1:7" x14ac:dyDescent="0.3">
      <c r="A386" s="30">
        <v>385</v>
      </c>
      <c r="B386" t="s">
        <v>29</v>
      </c>
      <c r="C386" s="34">
        <v>43164</v>
      </c>
      <c r="D386" t="s">
        <v>84</v>
      </c>
      <c r="E386">
        <v>262104</v>
      </c>
      <c r="F386">
        <v>878</v>
      </c>
      <c r="G386">
        <v>20000</v>
      </c>
    </row>
    <row r="387" spans="1:7" x14ac:dyDescent="0.3">
      <c r="A387" s="30">
        <v>386</v>
      </c>
      <c r="B387" t="s">
        <v>29</v>
      </c>
      <c r="C387" s="34">
        <v>43127</v>
      </c>
      <c r="D387" t="s">
        <v>84</v>
      </c>
      <c r="E387">
        <v>864579</v>
      </c>
      <c r="F387">
        <v>858</v>
      </c>
      <c r="G387">
        <v>30000</v>
      </c>
    </row>
    <row r="388" spans="1:7" x14ac:dyDescent="0.3">
      <c r="A388" s="30">
        <v>387</v>
      </c>
      <c r="B388" t="s">
        <v>29</v>
      </c>
      <c r="C388" s="34">
        <v>43031</v>
      </c>
      <c r="D388" t="s">
        <v>84</v>
      </c>
      <c r="E388">
        <v>655774</v>
      </c>
      <c r="F388">
        <v>1020</v>
      </c>
      <c r="G388">
        <v>31000</v>
      </c>
    </row>
    <row r="389" spans="1:7" x14ac:dyDescent="0.3">
      <c r="A389" s="30">
        <v>388</v>
      </c>
      <c r="B389" t="s">
        <v>29</v>
      </c>
      <c r="C389" s="34">
        <v>42893</v>
      </c>
      <c r="D389" t="s">
        <v>84</v>
      </c>
      <c r="E389">
        <v>90466</v>
      </c>
      <c r="F389">
        <v>100</v>
      </c>
      <c r="G389">
        <v>6600</v>
      </c>
    </row>
    <row r="390" spans="1:7" x14ac:dyDescent="0.3">
      <c r="A390" s="30">
        <v>389</v>
      </c>
      <c r="B390" t="s">
        <v>29</v>
      </c>
      <c r="C390" s="34">
        <v>42815</v>
      </c>
      <c r="D390" t="s">
        <v>84</v>
      </c>
      <c r="E390">
        <v>24089</v>
      </c>
      <c r="F390">
        <v>66</v>
      </c>
      <c r="G390">
        <v>2400</v>
      </c>
    </row>
    <row r="391" spans="1:7" x14ac:dyDescent="0.3">
      <c r="A391" s="30">
        <v>390</v>
      </c>
      <c r="B391" t="s">
        <v>29</v>
      </c>
      <c r="C391" s="34">
        <v>42716</v>
      </c>
      <c r="D391" t="s">
        <v>84</v>
      </c>
      <c r="E391">
        <v>275269</v>
      </c>
      <c r="F391">
        <v>850</v>
      </c>
      <c r="G391">
        <v>11000</v>
      </c>
    </row>
    <row r="392" spans="1:7" x14ac:dyDescent="0.3">
      <c r="A392" s="30">
        <v>391</v>
      </c>
      <c r="B392" t="s">
        <v>29</v>
      </c>
      <c r="C392" s="34">
        <v>42622</v>
      </c>
      <c r="D392" t="s">
        <v>84</v>
      </c>
      <c r="E392">
        <v>318477</v>
      </c>
      <c r="F392">
        <v>568</v>
      </c>
      <c r="G392">
        <v>20000</v>
      </c>
    </row>
    <row r="393" spans="1:7" x14ac:dyDescent="0.3">
      <c r="A393" s="30">
        <v>392</v>
      </c>
      <c r="B393" t="s">
        <v>29</v>
      </c>
      <c r="C393" s="34">
        <v>42531</v>
      </c>
      <c r="D393" t="s">
        <v>84</v>
      </c>
      <c r="E393">
        <v>469800</v>
      </c>
      <c r="F393">
        <v>470</v>
      </c>
      <c r="G393">
        <v>14000</v>
      </c>
    </row>
    <row r="394" spans="1:7" x14ac:dyDescent="0.3">
      <c r="A394" s="30">
        <v>393</v>
      </c>
      <c r="B394" t="s">
        <v>30</v>
      </c>
      <c r="C394" s="34">
        <v>43541</v>
      </c>
      <c r="D394" t="s">
        <v>71</v>
      </c>
      <c r="E394">
        <v>482013</v>
      </c>
      <c r="F394">
        <v>851</v>
      </c>
      <c r="G394">
        <v>29000</v>
      </c>
    </row>
    <row r="395" spans="1:7" x14ac:dyDescent="0.3">
      <c r="A395" s="30">
        <v>394</v>
      </c>
      <c r="B395" t="s">
        <v>30</v>
      </c>
      <c r="C395" s="34">
        <v>43432</v>
      </c>
      <c r="D395" t="s">
        <v>125</v>
      </c>
      <c r="E395">
        <v>1123814</v>
      </c>
      <c r="F395">
        <v>3706</v>
      </c>
      <c r="G395">
        <v>63000</v>
      </c>
    </row>
    <row r="396" spans="1:7" x14ac:dyDescent="0.3">
      <c r="A396" s="30">
        <v>395</v>
      </c>
      <c r="B396" t="s">
        <v>30</v>
      </c>
      <c r="C396" s="34">
        <v>43350</v>
      </c>
      <c r="D396" t="s">
        <v>102</v>
      </c>
      <c r="E396">
        <v>400108</v>
      </c>
      <c r="F396">
        <v>1855</v>
      </c>
      <c r="G396">
        <v>25000</v>
      </c>
    </row>
    <row r="397" spans="1:7" x14ac:dyDescent="0.3">
      <c r="A397" s="30">
        <v>396</v>
      </c>
      <c r="B397" t="s">
        <v>30</v>
      </c>
      <c r="C397" s="34">
        <v>43297</v>
      </c>
      <c r="D397" t="s">
        <v>490</v>
      </c>
      <c r="E397">
        <v>856583</v>
      </c>
      <c r="F397">
        <v>10079</v>
      </c>
      <c r="G397">
        <v>55000</v>
      </c>
    </row>
    <row r="398" spans="1:7" x14ac:dyDescent="0.3">
      <c r="A398" s="30">
        <v>397</v>
      </c>
      <c r="B398" t="s">
        <v>30</v>
      </c>
      <c r="C398" s="34">
        <v>43142</v>
      </c>
      <c r="D398" t="s">
        <v>63</v>
      </c>
      <c r="E398">
        <v>774012</v>
      </c>
      <c r="F398">
        <v>2734</v>
      </c>
      <c r="G398">
        <v>53000</v>
      </c>
    </row>
    <row r="399" spans="1:7" x14ac:dyDescent="0.3">
      <c r="A399" s="30">
        <v>398</v>
      </c>
      <c r="B399" t="s">
        <v>30</v>
      </c>
      <c r="C399" s="34">
        <v>43050</v>
      </c>
      <c r="D399" t="s">
        <v>125</v>
      </c>
      <c r="E399">
        <v>854543</v>
      </c>
      <c r="F399">
        <v>2112</v>
      </c>
      <c r="G399">
        <v>39000</v>
      </c>
    </row>
    <row r="400" spans="1:7" x14ac:dyDescent="0.3">
      <c r="A400" s="30">
        <v>399</v>
      </c>
      <c r="B400" t="s">
        <v>30</v>
      </c>
      <c r="C400" s="34">
        <v>42944</v>
      </c>
      <c r="D400" t="s">
        <v>125</v>
      </c>
      <c r="E400">
        <v>1201010</v>
      </c>
      <c r="F400">
        <v>4167</v>
      </c>
      <c r="G400">
        <v>60000</v>
      </c>
    </row>
    <row r="401" spans="1:7" x14ac:dyDescent="0.3">
      <c r="A401" s="30">
        <v>400</v>
      </c>
      <c r="B401" t="s">
        <v>30</v>
      </c>
      <c r="C401" s="34">
        <v>42859</v>
      </c>
      <c r="D401" t="s">
        <v>154</v>
      </c>
      <c r="E401">
        <v>284617</v>
      </c>
      <c r="F401">
        <v>462</v>
      </c>
      <c r="G401">
        <v>12000</v>
      </c>
    </row>
    <row r="402" spans="1:7" x14ac:dyDescent="0.3">
      <c r="A402" s="30">
        <v>401</v>
      </c>
      <c r="B402" t="s">
        <v>30</v>
      </c>
      <c r="C402" s="34">
        <v>42889</v>
      </c>
      <c r="D402" t="s">
        <v>125</v>
      </c>
      <c r="E402">
        <v>517219</v>
      </c>
      <c r="F402">
        <v>6484</v>
      </c>
      <c r="G402">
        <v>36000</v>
      </c>
    </row>
    <row r="403" spans="1:7" x14ac:dyDescent="0.3">
      <c r="A403" s="30">
        <v>402</v>
      </c>
      <c r="B403" t="s">
        <v>30</v>
      </c>
      <c r="C403" s="34">
        <v>42768</v>
      </c>
      <c r="D403" t="s">
        <v>68</v>
      </c>
      <c r="E403">
        <v>813521</v>
      </c>
      <c r="F403">
        <v>1566</v>
      </c>
      <c r="G403">
        <v>31000</v>
      </c>
    </row>
    <row r="404" spans="1:7" x14ac:dyDescent="0.3">
      <c r="A404" s="30">
        <v>403</v>
      </c>
      <c r="B404" t="s">
        <v>30</v>
      </c>
      <c r="C404" s="34">
        <v>42738</v>
      </c>
      <c r="D404" t="s">
        <v>125</v>
      </c>
      <c r="E404">
        <v>1038028</v>
      </c>
      <c r="F404">
        <v>4228</v>
      </c>
      <c r="G404">
        <v>43000</v>
      </c>
    </row>
    <row r="405" spans="1:7" x14ac:dyDescent="0.3">
      <c r="A405" s="30">
        <v>404</v>
      </c>
      <c r="B405" t="s">
        <v>30</v>
      </c>
      <c r="C405" s="34">
        <v>42689</v>
      </c>
      <c r="D405" t="s">
        <v>125</v>
      </c>
      <c r="E405">
        <v>1860933</v>
      </c>
      <c r="F405">
        <v>2670</v>
      </c>
      <c r="G405">
        <v>54000</v>
      </c>
    </row>
    <row r="406" spans="1:7" x14ac:dyDescent="0.3">
      <c r="A406" s="30">
        <v>405</v>
      </c>
      <c r="B406" t="s">
        <v>30</v>
      </c>
      <c r="C406" s="34">
        <v>42538</v>
      </c>
      <c r="D406" t="s">
        <v>125</v>
      </c>
      <c r="E406">
        <v>610775</v>
      </c>
      <c r="F406">
        <v>1120</v>
      </c>
      <c r="G406">
        <v>17000</v>
      </c>
    </row>
    <row r="407" spans="1:7" x14ac:dyDescent="0.3">
      <c r="A407" s="30">
        <v>406</v>
      </c>
      <c r="B407" t="s">
        <v>30</v>
      </c>
      <c r="C407" s="34">
        <v>42659</v>
      </c>
      <c r="D407" t="s">
        <v>125</v>
      </c>
      <c r="E407">
        <v>1505775</v>
      </c>
      <c r="F407">
        <v>3711</v>
      </c>
      <c r="G407">
        <v>53000</v>
      </c>
    </row>
    <row r="408" spans="1:7" x14ac:dyDescent="0.3">
      <c r="A408" s="30">
        <v>407</v>
      </c>
      <c r="B408" t="s">
        <v>31</v>
      </c>
      <c r="C408" s="34">
        <v>43548</v>
      </c>
      <c r="D408" t="s">
        <v>68</v>
      </c>
      <c r="E408">
        <v>2401421</v>
      </c>
      <c r="F408">
        <v>6797</v>
      </c>
      <c r="G408">
        <v>68000</v>
      </c>
    </row>
    <row r="409" spans="1:7" x14ac:dyDescent="0.3">
      <c r="A409" s="30">
        <v>408</v>
      </c>
      <c r="B409" t="s">
        <v>31</v>
      </c>
      <c r="C409" s="34">
        <v>43461</v>
      </c>
      <c r="D409" t="s">
        <v>65</v>
      </c>
      <c r="E409">
        <v>2546278</v>
      </c>
      <c r="F409">
        <v>13074</v>
      </c>
      <c r="G409">
        <v>108000</v>
      </c>
    </row>
    <row r="410" spans="1:7" x14ac:dyDescent="0.3">
      <c r="A410" s="30">
        <v>409</v>
      </c>
      <c r="B410" t="s">
        <v>31</v>
      </c>
      <c r="C410" s="34">
        <v>43351</v>
      </c>
      <c r="D410" t="s">
        <v>84</v>
      </c>
      <c r="E410">
        <v>8547912</v>
      </c>
      <c r="F410">
        <v>33819</v>
      </c>
      <c r="G410">
        <v>205000</v>
      </c>
    </row>
    <row r="411" spans="1:7" x14ac:dyDescent="0.3">
      <c r="A411" s="30">
        <v>410</v>
      </c>
      <c r="B411" t="s">
        <v>31</v>
      </c>
      <c r="C411" s="34">
        <v>43262</v>
      </c>
      <c r="D411" t="s">
        <v>68</v>
      </c>
      <c r="E411">
        <v>1896685</v>
      </c>
      <c r="F411">
        <v>13356</v>
      </c>
      <c r="G411">
        <v>66000</v>
      </c>
    </row>
    <row r="412" spans="1:7" x14ac:dyDescent="0.3">
      <c r="A412" s="30">
        <v>411</v>
      </c>
      <c r="B412" t="s">
        <v>31</v>
      </c>
      <c r="C412" s="34">
        <v>43201</v>
      </c>
      <c r="D412" t="s">
        <v>84</v>
      </c>
      <c r="E412">
        <v>1016586</v>
      </c>
      <c r="F412">
        <v>15588</v>
      </c>
      <c r="G412">
        <v>59000</v>
      </c>
    </row>
    <row r="413" spans="1:7" x14ac:dyDescent="0.3">
      <c r="A413" s="30">
        <v>412</v>
      </c>
      <c r="B413" t="s">
        <v>31</v>
      </c>
      <c r="C413" s="34">
        <v>43123</v>
      </c>
      <c r="D413" t="s">
        <v>84</v>
      </c>
      <c r="E413">
        <v>3702628</v>
      </c>
      <c r="F413">
        <v>16828</v>
      </c>
      <c r="G413">
        <v>109000</v>
      </c>
    </row>
    <row r="414" spans="1:7" x14ac:dyDescent="0.3">
      <c r="A414" s="30">
        <v>413</v>
      </c>
      <c r="B414" t="s">
        <v>31</v>
      </c>
      <c r="C414" s="34">
        <v>43073</v>
      </c>
      <c r="D414" t="s">
        <v>84</v>
      </c>
      <c r="E414">
        <v>3689204</v>
      </c>
      <c r="F414">
        <v>5107</v>
      </c>
      <c r="G414">
        <v>67000</v>
      </c>
    </row>
    <row r="415" spans="1:7" x14ac:dyDescent="0.3">
      <c r="A415" s="30">
        <v>414</v>
      </c>
      <c r="B415" t="s">
        <v>31</v>
      </c>
      <c r="C415" s="34">
        <v>43003</v>
      </c>
      <c r="D415" t="s">
        <v>84</v>
      </c>
      <c r="E415">
        <v>5034002</v>
      </c>
      <c r="F415">
        <v>5150</v>
      </c>
      <c r="G415">
        <v>89000</v>
      </c>
    </row>
    <row r="416" spans="1:7" x14ac:dyDescent="0.3">
      <c r="A416" s="30">
        <v>415</v>
      </c>
      <c r="B416" t="s">
        <v>31</v>
      </c>
      <c r="C416" s="34">
        <v>42904</v>
      </c>
      <c r="D416" t="s">
        <v>84</v>
      </c>
      <c r="E416">
        <v>7658207</v>
      </c>
      <c r="F416">
        <v>17986</v>
      </c>
      <c r="G416">
        <v>73000</v>
      </c>
    </row>
    <row r="417" spans="1:7" x14ac:dyDescent="0.3">
      <c r="A417" s="30">
        <v>416</v>
      </c>
      <c r="B417" t="s">
        <v>31</v>
      </c>
      <c r="C417" s="34">
        <v>42874</v>
      </c>
      <c r="D417" t="s">
        <v>84</v>
      </c>
      <c r="E417">
        <v>734149</v>
      </c>
      <c r="F417">
        <v>780</v>
      </c>
      <c r="G417">
        <v>17000</v>
      </c>
    </row>
    <row r="418" spans="1:7" x14ac:dyDescent="0.3">
      <c r="A418" s="30">
        <v>417</v>
      </c>
      <c r="B418" t="s">
        <v>31</v>
      </c>
      <c r="C418" s="34">
        <v>42846</v>
      </c>
      <c r="D418" t="s">
        <v>65</v>
      </c>
      <c r="E418">
        <v>4227126</v>
      </c>
      <c r="F418">
        <v>8146</v>
      </c>
      <c r="G418">
        <v>84000</v>
      </c>
    </row>
    <row r="419" spans="1:7" x14ac:dyDescent="0.3">
      <c r="A419" s="30">
        <v>418</v>
      </c>
      <c r="B419" t="s">
        <v>31</v>
      </c>
      <c r="C419" s="34">
        <v>42802</v>
      </c>
      <c r="D419" t="s">
        <v>84</v>
      </c>
      <c r="E419">
        <v>925497</v>
      </c>
      <c r="F419">
        <v>714</v>
      </c>
      <c r="G419">
        <v>12000</v>
      </c>
    </row>
    <row r="420" spans="1:7" x14ac:dyDescent="0.3">
      <c r="A420" s="30">
        <v>419</v>
      </c>
      <c r="B420" t="s">
        <v>31</v>
      </c>
      <c r="C420" s="34">
        <v>42789</v>
      </c>
      <c r="D420" t="s">
        <v>84</v>
      </c>
      <c r="E420">
        <v>753426</v>
      </c>
      <c r="F420">
        <v>819</v>
      </c>
      <c r="G420">
        <v>17000</v>
      </c>
    </row>
    <row r="421" spans="1:7" x14ac:dyDescent="0.3">
      <c r="A421" s="30">
        <v>420</v>
      </c>
      <c r="B421" t="s">
        <v>31</v>
      </c>
      <c r="C421" s="34">
        <v>42607</v>
      </c>
      <c r="D421" t="s">
        <v>68</v>
      </c>
      <c r="E421">
        <v>14156</v>
      </c>
      <c r="F421">
        <v>54</v>
      </c>
      <c r="G421">
        <v>419</v>
      </c>
    </row>
    <row r="422" spans="1:7" x14ac:dyDescent="0.3">
      <c r="A422" s="32"/>
    </row>
    <row r="423" spans="1:7" x14ac:dyDescent="0.3">
      <c r="A423" s="32"/>
    </row>
    <row r="424" spans="1:7" x14ac:dyDescent="0.3">
      <c r="A424" s="32"/>
    </row>
    <row r="425" spans="1:7" x14ac:dyDescent="0.3">
      <c r="A425" s="32"/>
    </row>
    <row r="426" spans="1:7" x14ac:dyDescent="0.3">
      <c r="A426" s="32"/>
    </row>
    <row r="427" spans="1:7" x14ac:dyDescent="0.3">
      <c r="A427" s="32"/>
    </row>
    <row r="428" spans="1:7" x14ac:dyDescent="0.3">
      <c r="A428" s="32"/>
    </row>
    <row r="429" spans="1:7" x14ac:dyDescent="0.3">
      <c r="A429" s="32"/>
    </row>
    <row r="430" spans="1:7" x14ac:dyDescent="0.3">
      <c r="A430" s="32"/>
    </row>
    <row r="431" spans="1:7" x14ac:dyDescent="0.3">
      <c r="A431" s="32"/>
    </row>
    <row r="432" spans="1:7" x14ac:dyDescent="0.3">
      <c r="A432" s="32"/>
    </row>
    <row r="433" spans="1:1" x14ac:dyDescent="0.3">
      <c r="A433" s="32"/>
    </row>
    <row r="434" spans="1:1" x14ac:dyDescent="0.3">
      <c r="A434" s="32"/>
    </row>
    <row r="435" spans="1:1" x14ac:dyDescent="0.3">
      <c r="A435" s="32"/>
    </row>
    <row r="436" spans="1:1" x14ac:dyDescent="0.3">
      <c r="A436" s="32"/>
    </row>
    <row r="437" spans="1:1" x14ac:dyDescent="0.3">
      <c r="A437" s="32"/>
    </row>
    <row r="438" spans="1:1" x14ac:dyDescent="0.3">
      <c r="A438" s="32"/>
    </row>
    <row r="439" spans="1:1" x14ac:dyDescent="0.3">
      <c r="A439" s="32"/>
    </row>
    <row r="440" spans="1:1" x14ac:dyDescent="0.3">
      <c r="A440" s="32"/>
    </row>
    <row r="441" spans="1:1" x14ac:dyDescent="0.3">
      <c r="A441" s="32"/>
    </row>
    <row r="442" spans="1:1" x14ac:dyDescent="0.3">
      <c r="A442" s="32"/>
    </row>
    <row r="443" spans="1:1" x14ac:dyDescent="0.3">
      <c r="A443" s="32"/>
    </row>
    <row r="444" spans="1:1" x14ac:dyDescent="0.3">
      <c r="A444" s="32"/>
    </row>
    <row r="445" spans="1:1" x14ac:dyDescent="0.3">
      <c r="A445" s="32"/>
    </row>
    <row r="446" spans="1:1" x14ac:dyDescent="0.3">
      <c r="A446" s="32"/>
    </row>
    <row r="447" spans="1:1" x14ac:dyDescent="0.3">
      <c r="A447" s="32"/>
    </row>
    <row r="448" spans="1:1" x14ac:dyDescent="0.3">
      <c r="A448" s="32"/>
    </row>
    <row r="449" spans="1:1" x14ac:dyDescent="0.3">
      <c r="A449" s="32"/>
    </row>
    <row r="450" spans="1:1" x14ac:dyDescent="0.3">
      <c r="A450" s="32"/>
    </row>
    <row r="451" spans="1:1" x14ac:dyDescent="0.3">
      <c r="A451" s="32"/>
    </row>
    <row r="452" spans="1:1" x14ac:dyDescent="0.3">
      <c r="A452" s="32"/>
    </row>
    <row r="453" spans="1:1" x14ac:dyDescent="0.3">
      <c r="A453" s="32"/>
    </row>
    <row r="454" spans="1:1" x14ac:dyDescent="0.3">
      <c r="A454" s="32"/>
    </row>
    <row r="455" spans="1:1" x14ac:dyDescent="0.3">
      <c r="A455" s="32"/>
    </row>
    <row r="456" spans="1:1" x14ac:dyDescent="0.3">
      <c r="A456" s="32"/>
    </row>
    <row r="457" spans="1:1" x14ac:dyDescent="0.3">
      <c r="A457" s="32"/>
    </row>
    <row r="458" spans="1:1" x14ac:dyDescent="0.3">
      <c r="A458" s="32"/>
    </row>
    <row r="459" spans="1:1" x14ac:dyDescent="0.3">
      <c r="A459" s="32"/>
    </row>
    <row r="460" spans="1:1" x14ac:dyDescent="0.3">
      <c r="A460" s="32"/>
    </row>
    <row r="461" spans="1:1" x14ac:dyDescent="0.3">
      <c r="A461" s="32"/>
    </row>
    <row r="462" spans="1:1" x14ac:dyDescent="0.3">
      <c r="A462" s="32"/>
    </row>
    <row r="463" spans="1:1" x14ac:dyDescent="0.3">
      <c r="A463" s="32"/>
    </row>
    <row r="464" spans="1:1" x14ac:dyDescent="0.3">
      <c r="A464" s="32"/>
    </row>
    <row r="465" spans="1:1" x14ac:dyDescent="0.3">
      <c r="A465" s="32"/>
    </row>
    <row r="466" spans="1:1" x14ac:dyDescent="0.3">
      <c r="A466" s="32"/>
    </row>
    <row r="467" spans="1:1" x14ac:dyDescent="0.3">
      <c r="A467" s="32"/>
    </row>
    <row r="468" spans="1:1" x14ac:dyDescent="0.3">
      <c r="A468" s="32"/>
    </row>
    <row r="469" spans="1:1" x14ac:dyDescent="0.3">
      <c r="A469" s="32"/>
    </row>
    <row r="470" spans="1:1" x14ac:dyDescent="0.3">
      <c r="A470" s="32"/>
    </row>
    <row r="471" spans="1:1" x14ac:dyDescent="0.3">
      <c r="A471" s="32"/>
    </row>
    <row r="472" spans="1:1" x14ac:dyDescent="0.3">
      <c r="A472" s="32"/>
    </row>
    <row r="473" spans="1:1" x14ac:dyDescent="0.3">
      <c r="A473" s="32"/>
    </row>
    <row r="474" spans="1:1" x14ac:dyDescent="0.3">
      <c r="A474" s="32"/>
    </row>
    <row r="475" spans="1:1" x14ac:dyDescent="0.3">
      <c r="A475" s="32"/>
    </row>
    <row r="476" spans="1:1" x14ac:dyDescent="0.3">
      <c r="A476" s="32"/>
    </row>
    <row r="477" spans="1:1" x14ac:dyDescent="0.3">
      <c r="A477" s="32"/>
    </row>
    <row r="478" spans="1:1" x14ac:dyDescent="0.3">
      <c r="A478" s="32"/>
    </row>
    <row r="479" spans="1:1" x14ac:dyDescent="0.3">
      <c r="A479" s="32"/>
    </row>
    <row r="480" spans="1:1" x14ac:dyDescent="0.3">
      <c r="A480" s="32"/>
    </row>
    <row r="481" spans="1:1" x14ac:dyDescent="0.3">
      <c r="A481" s="32"/>
    </row>
    <row r="482" spans="1:1" x14ac:dyDescent="0.3">
      <c r="A482" s="32"/>
    </row>
    <row r="483" spans="1:1" x14ac:dyDescent="0.3">
      <c r="A483" s="32"/>
    </row>
    <row r="484" spans="1:1" x14ac:dyDescent="0.3">
      <c r="A484" s="32"/>
    </row>
    <row r="485" spans="1:1" x14ac:dyDescent="0.3">
      <c r="A485" s="32"/>
    </row>
    <row r="486" spans="1:1" x14ac:dyDescent="0.3">
      <c r="A486" s="32"/>
    </row>
    <row r="487" spans="1:1" x14ac:dyDescent="0.3">
      <c r="A487" s="32"/>
    </row>
    <row r="488" spans="1:1" x14ac:dyDescent="0.3">
      <c r="A488" s="32"/>
    </row>
    <row r="489" spans="1:1" x14ac:dyDescent="0.3">
      <c r="A489" s="32"/>
    </row>
    <row r="490" spans="1:1" x14ac:dyDescent="0.3">
      <c r="A490" s="32"/>
    </row>
    <row r="491" spans="1:1" x14ac:dyDescent="0.3">
      <c r="A491" s="32"/>
    </row>
    <row r="492" spans="1:1" x14ac:dyDescent="0.3">
      <c r="A492" s="32"/>
    </row>
    <row r="493" spans="1:1" x14ac:dyDescent="0.3">
      <c r="A493" s="32"/>
    </row>
    <row r="494" spans="1:1" x14ac:dyDescent="0.3">
      <c r="A494" s="32"/>
    </row>
    <row r="495" spans="1:1" x14ac:dyDescent="0.3">
      <c r="A495" s="32"/>
    </row>
    <row r="496" spans="1:1" x14ac:dyDescent="0.3">
      <c r="A496" s="32"/>
    </row>
    <row r="497" spans="1:1" x14ac:dyDescent="0.3">
      <c r="A497" s="32"/>
    </row>
    <row r="498" spans="1:1" x14ac:dyDescent="0.3">
      <c r="A498" s="32"/>
    </row>
    <row r="499" spans="1:1" x14ac:dyDescent="0.3">
      <c r="A499" s="32"/>
    </row>
    <row r="500" spans="1:1" x14ac:dyDescent="0.3">
      <c r="A500" s="32"/>
    </row>
    <row r="501" spans="1:1" x14ac:dyDescent="0.3">
      <c r="A501" s="32"/>
    </row>
    <row r="502" spans="1:1" x14ac:dyDescent="0.3">
      <c r="A502" s="32"/>
    </row>
    <row r="503" spans="1:1" x14ac:dyDescent="0.3">
      <c r="A503" s="32"/>
    </row>
    <row r="504" spans="1:1" x14ac:dyDescent="0.3">
      <c r="A504" s="32"/>
    </row>
    <row r="505" spans="1:1" x14ac:dyDescent="0.3">
      <c r="A505" s="32"/>
    </row>
    <row r="506" spans="1:1" x14ac:dyDescent="0.3">
      <c r="A506" s="32"/>
    </row>
    <row r="507" spans="1:1" x14ac:dyDescent="0.3">
      <c r="A507" s="32"/>
    </row>
    <row r="508" spans="1:1" x14ac:dyDescent="0.3">
      <c r="A508" s="32"/>
    </row>
    <row r="509" spans="1:1" x14ac:dyDescent="0.3">
      <c r="A509" s="32"/>
    </row>
    <row r="510" spans="1:1" x14ac:dyDescent="0.3">
      <c r="A510" s="32"/>
    </row>
    <row r="511" spans="1:1" x14ac:dyDescent="0.3">
      <c r="A511" s="32"/>
    </row>
    <row r="512" spans="1:1" x14ac:dyDescent="0.3">
      <c r="A512" s="32"/>
    </row>
    <row r="513" spans="1:1" x14ac:dyDescent="0.3">
      <c r="A513" s="32"/>
    </row>
    <row r="514" spans="1:1" x14ac:dyDescent="0.3">
      <c r="A514" s="32"/>
    </row>
    <row r="515" spans="1:1" x14ac:dyDescent="0.3">
      <c r="A515" s="32"/>
    </row>
    <row r="516" spans="1:1" x14ac:dyDescent="0.3">
      <c r="A516" s="32"/>
    </row>
    <row r="517" spans="1:1" x14ac:dyDescent="0.3">
      <c r="A517" s="32"/>
    </row>
    <row r="518" spans="1:1" x14ac:dyDescent="0.3">
      <c r="A518" s="32"/>
    </row>
    <row r="519" spans="1:1" x14ac:dyDescent="0.3">
      <c r="A519" s="32"/>
    </row>
    <row r="520" spans="1:1" x14ac:dyDescent="0.3">
      <c r="A520" s="32"/>
    </row>
    <row r="521" spans="1:1" x14ac:dyDescent="0.3">
      <c r="A521" s="32"/>
    </row>
    <row r="522" spans="1:1" x14ac:dyDescent="0.3">
      <c r="A522" s="32"/>
    </row>
    <row r="523" spans="1:1" x14ac:dyDescent="0.3">
      <c r="A523" s="32"/>
    </row>
    <row r="524" spans="1:1" x14ac:dyDescent="0.3">
      <c r="A524" s="32"/>
    </row>
    <row r="525" spans="1:1" x14ac:dyDescent="0.3">
      <c r="A525" s="32"/>
    </row>
    <row r="526" spans="1:1" x14ac:dyDescent="0.3">
      <c r="A526" s="32"/>
    </row>
    <row r="527" spans="1:1" x14ac:dyDescent="0.3">
      <c r="A527" s="32"/>
    </row>
    <row r="528" spans="1:1" x14ac:dyDescent="0.3">
      <c r="A528" s="32"/>
    </row>
    <row r="529" spans="1:1" x14ac:dyDescent="0.3">
      <c r="A529" s="32"/>
    </row>
    <row r="530" spans="1:1" x14ac:dyDescent="0.3">
      <c r="A530" s="32"/>
    </row>
    <row r="531" spans="1:1" x14ac:dyDescent="0.3">
      <c r="A531" s="32"/>
    </row>
    <row r="532" spans="1:1" x14ac:dyDescent="0.3">
      <c r="A532" s="32"/>
    </row>
    <row r="533" spans="1:1" x14ac:dyDescent="0.3">
      <c r="A533" s="32"/>
    </row>
    <row r="534" spans="1:1" x14ac:dyDescent="0.3">
      <c r="A534" s="32"/>
    </row>
    <row r="535" spans="1:1" x14ac:dyDescent="0.3">
      <c r="A535" s="32"/>
    </row>
    <row r="536" spans="1:1" x14ac:dyDescent="0.3">
      <c r="A536" s="32"/>
    </row>
    <row r="537" spans="1:1" x14ac:dyDescent="0.3">
      <c r="A537" s="32"/>
    </row>
    <row r="538" spans="1:1" x14ac:dyDescent="0.3">
      <c r="A538" s="32"/>
    </row>
    <row r="539" spans="1:1" x14ac:dyDescent="0.3">
      <c r="A539" s="32"/>
    </row>
    <row r="540" spans="1:1" x14ac:dyDescent="0.3">
      <c r="A540" s="32"/>
    </row>
    <row r="541" spans="1:1" x14ac:dyDescent="0.3">
      <c r="A541" s="32"/>
    </row>
    <row r="542" spans="1:1" x14ac:dyDescent="0.3">
      <c r="A542" s="32"/>
    </row>
    <row r="543" spans="1:1" x14ac:dyDescent="0.3">
      <c r="A543" s="32"/>
    </row>
    <row r="544" spans="1:1" x14ac:dyDescent="0.3">
      <c r="A544" s="32"/>
    </row>
    <row r="545" spans="1:1" x14ac:dyDescent="0.3">
      <c r="A545" s="32"/>
    </row>
    <row r="546" spans="1:1" x14ac:dyDescent="0.3">
      <c r="A546" s="32"/>
    </row>
    <row r="547" spans="1:1" x14ac:dyDescent="0.3">
      <c r="A547" s="32"/>
    </row>
    <row r="548" spans="1:1" x14ac:dyDescent="0.3">
      <c r="A548" s="32"/>
    </row>
    <row r="549" spans="1:1" x14ac:dyDescent="0.3">
      <c r="A549" s="32"/>
    </row>
    <row r="550" spans="1:1" x14ac:dyDescent="0.3">
      <c r="A550" s="32"/>
    </row>
    <row r="551" spans="1:1" x14ac:dyDescent="0.3">
      <c r="A551" s="32"/>
    </row>
    <row r="552" spans="1:1" x14ac:dyDescent="0.3">
      <c r="A552" s="32"/>
    </row>
    <row r="553" spans="1:1" x14ac:dyDescent="0.3">
      <c r="A553" s="32"/>
    </row>
    <row r="554" spans="1:1" x14ac:dyDescent="0.3">
      <c r="A554" s="32"/>
    </row>
    <row r="555" spans="1:1" x14ac:dyDescent="0.3">
      <c r="A555" s="32"/>
    </row>
    <row r="556" spans="1:1" x14ac:dyDescent="0.3">
      <c r="A556" s="32"/>
    </row>
    <row r="557" spans="1:1" x14ac:dyDescent="0.3">
      <c r="A557" s="32"/>
    </row>
    <row r="558" spans="1:1" x14ac:dyDescent="0.3">
      <c r="A558" s="32"/>
    </row>
    <row r="559" spans="1:1" x14ac:dyDescent="0.3">
      <c r="A559" s="32"/>
    </row>
    <row r="560" spans="1:1" x14ac:dyDescent="0.3">
      <c r="A560" s="32"/>
    </row>
    <row r="561" spans="1:1" x14ac:dyDescent="0.3">
      <c r="A561" s="32"/>
    </row>
    <row r="562" spans="1:1" x14ac:dyDescent="0.3">
      <c r="A562" s="32"/>
    </row>
    <row r="563" spans="1:1" x14ac:dyDescent="0.3">
      <c r="A563" s="32"/>
    </row>
    <row r="564" spans="1:1" x14ac:dyDescent="0.3">
      <c r="A564" s="32"/>
    </row>
    <row r="565" spans="1:1" x14ac:dyDescent="0.3">
      <c r="A565" s="32"/>
    </row>
    <row r="566" spans="1:1" x14ac:dyDescent="0.3">
      <c r="A566" s="32"/>
    </row>
    <row r="567" spans="1:1" x14ac:dyDescent="0.3">
      <c r="A567" s="32"/>
    </row>
    <row r="568" spans="1:1" x14ac:dyDescent="0.3">
      <c r="A568" s="32"/>
    </row>
    <row r="569" spans="1:1" x14ac:dyDescent="0.3">
      <c r="A569" s="32"/>
    </row>
    <row r="570" spans="1:1" x14ac:dyDescent="0.3">
      <c r="A570" s="32"/>
    </row>
    <row r="571" spans="1:1" x14ac:dyDescent="0.3">
      <c r="A571" s="32"/>
    </row>
    <row r="572" spans="1:1" x14ac:dyDescent="0.3">
      <c r="A572" s="32"/>
    </row>
    <row r="573" spans="1:1" x14ac:dyDescent="0.3">
      <c r="A573" s="32"/>
    </row>
    <row r="574" spans="1:1" x14ac:dyDescent="0.3">
      <c r="A574" s="32"/>
    </row>
    <row r="575" spans="1:1" x14ac:dyDescent="0.3">
      <c r="A575" s="32"/>
    </row>
    <row r="576" spans="1:1" x14ac:dyDescent="0.3">
      <c r="A576" s="32"/>
    </row>
    <row r="577" spans="1:1" x14ac:dyDescent="0.3">
      <c r="A577" s="32"/>
    </row>
    <row r="578" spans="1:1" x14ac:dyDescent="0.3">
      <c r="A578" s="32"/>
    </row>
    <row r="579" spans="1:1" x14ac:dyDescent="0.3">
      <c r="A579" s="32"/>
    </row>
    <row r="580" spans="1:1" x14ac:dyDescent="0.3">
      <c r="A580" s="32"/>
    </row>
    <row r="581" spans="1:1" x14ac:dyDescent="0.3">
      <c r="A581" s="32"/>
    </row>
    <row r="582" spans="1:1" x14ac:dyDescent="0.3">
      <c r="A582" s="32"/>
    </row>
    <row r="583" spans="1:1" x14ac:dyDescent="0.3">
      <c r="A583" s="32"/>
    </row>
    <row r="584" spans="1:1" x14ac:dyDescent="0.3">
      <c r="A584" s="32"/>
    </row>
    <row r="585" spans="1:1" x14ac:dyDescent="0.3">
      <c r="A585" s="32"/>
    </row>
    <row r="586" spans="1:1" x14ac:dyDescent="0.3">
      <c r="A586" s="32"/>
    </row>
    <row r="587" spans="1:1" x14ac:dyDescent="0.3">
      <c r="A587" s="32"/>
    </row>
    <row r="588" spans="1:1" x14ac:dyDescent="0.3">
      <c r="A588" s="32"/>
    </row>
    <row r="589" spans="1:1" x14ac:dyDescent="0.3">
      <c r="A589" s="32"/>
    </row>
    <row r="590" spans="1:1" x14ac:dyDescent="0.3">
      <c r="A590" s="32"/>
    </row>
    <row r="591" spans="1:1" x14ac:dyDescent="0.3">
      <c r="A591" s="32"/>
    </row>
    <row r="592" spans="1:1" x14ac:dyDescent="0.3">
      <c r="A592" s="32"/>
    </row>
    <row r="593" spans="1:1" x14ac:dyDescent="0.3">
      <c r="A593" s="32"/>
    </row>
    <row r="594" spans="1:1" x14ac:dyDescent="0.3">
      <c r="A594" s="32"/>
    </row>
    <row r="595" spans="1:1" x14ac:dyDescent="0.3">
      <c r="A595" s="32"/>
    </row>
    <row r="596" spans="1:1" x14ac:dyDescent="0.3">
      <c r="A596" s="32"/>
    </row>
    <row r="597" spans="1:1" x14ac:dyDescent="0.3">
      <c r="A597" s="32"/>
    </row>
    <row r="598" spans="1:1" x14ac:dyDescent="0.3">
      <c r="A598" s="32"/>
    </row>
    <row r="599" spans="1:1" x14ac:dyDescent="0.3">
      <c r="A599" s="32"/>
    </row>
    <row r="600" spans="1:1" x14ac:dyDescent="0.3">
      <c r="A600" s="32"/>
    </row>
    <row r="601" spans="1:1" x14ac:dyDescent="0.3">
      <c r="A601" s="32"/>
    </row>
    <row r="602" spans="1:1" x14ac:dyDescent="0.3">
      <c r="A602" s="32"/>
    </row>
    <row r="603" spans="1:1" x14ac:dyDescent="0.3">
      <c r="A603" s="32"/>
    </row>
    <row r="604" spans="1:1" x14ac:dyDescent="0.3">
      <c r="A604" s="32"/>
    </row>
    <row r="605" spans="1:1" x14ac:dyDescent="0.3">
      <c r="A605" s="32"/>
    </row>
    <row r="606" spans="1:1" x14ac:dyDescent="0.3">
      <c r="A606" s="32"/>
    </row>
    <row r="607" spans="1:1" x14ac:dyDescent="0.3">
      <c r="A607" s="32"/>
    </row>
    <row r="608" spans="1:1" x14ac:dyDescent="0.3">
      <c r="A608" s="32"/>
    </row>
    <row r="609" spans="1:1" x14ac:dyDescent="0.3">
      <c r="A609" s="32"/>
    </row>
    <row r="610" spans="1:1" x14ac:dyDescent="0.3">
      <c r="A610" s="32"/>
    </row>
    <row r="611" spans="1:1" x14ac:dyDescent="0.3">
      <c r="A611" s="32"/>
    </row>
    <row r="612" spans="1:1" x14ac:dyDescent="0.3">
      <c r="A612" s="32"/>
    </row>
    <row r="613" spans="1:1" x14ac:dyDescent="0.3">
      <c r="A613" s="32"/>
    </row>
    <row r="614" spans="1:1" x14ac:dyDescent="0.3">
      <c r="A614" s="32"/>
    </row>
    <row r="615" spans="1:1" x14ac:dyDescent="0.3">
      <c r="A615" s="32"/>
    </row>
    <row r="616" spans="1:1" x14ac:dyDescent="0.3">
      <c r="A616" s="32"/>
    </row>
    <row r="617" spans="1:1" x14ac:dyDescent="0.3">
      <c r="A617" s="32"/>
    </row>
    <row r="618" spans="1:1" x14ac:dyDescent="0.3">
      <c r="A618" s="32"/>
    </row>
    <row r="619" spans="1:1" x14ac:dyDescent="0.3">
      <c r="A619" s="32"/>
    </row>
    <row r="620" spans="1:1" x14ac:dyDescent="0.3">
      <c r="A620" s="32"/>
    </row>
    <row r="621" spans="1:1" x14ac:dyDescent="0.3">
      <c r="A621" s="32"/>
    </row>
    <row r="622" spans="1:1" x14ac:dyDescent="0.3">
      <c r="A622" s="32"/>
    </row>
    <row r="623" spans="1:1" x14ac:dyDescent="0.3">
      <c r="A623" s="32"/>
    </row>
    <row r="624" spans="1:1" x14ac:dyDescent="0.3">
      <c r="A624" s="32"/>
    </row>
    <row r="625" spans="1:1" x14ac:dyDescent="0.3">
      <c r="A625" s="32"/>
    </row>
    <row r="626" spans="1:1" x14ac:dyDescent="0.3">
      <c r="A626" s="32"/>
    </row>
    <row r="627" spans="1:1" x14ac:dyDescent="0.3">
      <c r="A627" s="32"/>
    </row>
    <row r="628" spans="1:1" x14ac:dyDescent="0.3">
      <c r="A628" s="32"/>
    </row>
    <row r="629" spans="1:1" x14ac:dyDescent="0.3">
      <c r="A629" s="32"/>
    </row>
    <row r="630" spans="1:1" x14ac:dyDescent="0.3">
      <c r="A630" s="32"/>
    </row>
    <row r="631" spans="1:1" x14ac:dyDescent="0.3">
      <c r="A631" s="32"/>
    </row>
    <row r="632" spans="1:1" x14ac:dyDescent="0.3">
      <c r="A632" s="32"/>
    </row>
    <row r="633" spans="1:1" x14ac:dyDescent="0.3">
      <c r="A633" s="32"/>
    </row>
    <row r="634" spans="1:1" x14ac:dyDescent="0.3">
      <c r="A634" s="32"/>
    </row>
    <row r="635" spans="1:1" x14ac:dyDescent="0.3">
      <c r="A635" s="32"/>
    </row>
    <row r="636" spans="1:1" x14ac:dyDescent="0.3">
      <c r="A636" s="32"/>
    </row>
    <row r="637" spans="1:1" x14ac:dyDescent="0.3">
      <c r="A637" s="32"/>
    </row>
    <row r="638" spans="1:1" x14ac:dyDescent="0.3">
      <c r="A638" s="32"/>
    </row>
    <row r="639" spans="1:1" x14ac:dyDescent="0.3">
      <c r="A639" s="32"/>
    </row>
    <row r="640" spans="1:1" x14ac:dyDescent="0.3">
      <c r="A640" s="32"/>
    </row>
    <row r="641" spans="1:1" x14ac:dyDescent="0.3">
      <c r="A641" s="32"/>
    </row>
    <row r="642" spans="1:1" x14ac:dyDescent="0.3">
      <c r="A642" s="32"/>
    </row>
    <row r="643" spans="1:1" x14ac:dyDescent="0.3">
      <c r="A643" s="32"/>
    </row>
    <row r="644" spans="1:1" x14ac:dyDescent="0.3">
      <c r="A644" s="32"/>
    </row>
    <row r="645" spans="1:1" x14ac:dyDescent="0.3">
      <c r="A645" s="32"/>
    </row>
    <row r="646" spans="1:1" x14ac:dyDescent="0.3">
      <c r="A646" s="32"/>
    </row>
    <row r="647" spans="1:1" x14ac:dyDescent="0.3">
      <c r="A647" s="32"/>
    </row>
    <row r="648" spans="1:1" x14ac:dyDescent="0.3">
      <c r="A648" s="32"/>
    </row>
    <row r="649" spans="1:1" x14ac:dyDescent="0.3">
      <c r="A649" s="32"/>
    </row>
    <row r="650" spans="1:1" x14ac:dyDescent="0.3">
      <c r="A650" s="32"/>
    </row>
    <row r="651" spans="1:1" x14ac:dyDescent="0.3">
      <c r="A651" s="32"/>
    </row>
    <row r="652" spans="1:1" x14ac:dyDescent="0.3">
      <c r="A652" s="32"/>
    </row>
    <row r="653" spans="1:1" x14ac:dyDescent="0.3">
      <c r="A653" s="32"/>
    </row>
    <row r="654" spans="1:1" x14ac:dyDescent="0.3">
      <c r="A654" s="32"/>
    </row>
    <row r="655" spans="1:1" x14ac:dyDescent="0.3">
      <c r="A655" s="32"/>
    </row>
    <row r="656" spans="1:1" x14ac:dyDescent="0.3">
      <c r="A656" s="32"/>
    </row>
    <row r="657" spans="1:1" x14ac:dyDescent="0.3">
      <c r="A657" s="32"/>
    </row>
    <row r="658" spans="1:1" x14ac:dyDescent="0.3">
      <c r="A658" s="32"/>
    </row>
    <row r="659" spans="1:1" x14ac:dyDescent="0.3">
      <c r="A659" s="32"/>
    </row>
    <row r="660" spans="1:1" x14ac:dyDescent="0.3">
      <c r="A660" s="32"/>
    </row>
    <row r="661" spans="1:1" x14ac:dyDescent="0.3">
      <c r="A661" s="32"/>
    </row>
    <row r="662" spans="1:1" x14ac:dyDescent="0.3">
      <c r="A662" s="32"/>
    </row>
    <row r="663" spans="1:1" x14ac:dyDescent="0.3">
      <c r="A663" s="32"/>
    </row>
    <row r="664" spans="1:1" x14ac:dyDescent="0.3">
      <c r="A664" s="32"/>
    </row>
    <row r="665" spans="1:1" x14ac:dyDescent="0.3">
      <c r="A665" s="32"/>
    </row>
    <row r="666" spans="1:1" x14ac:dyDescent="0.3">
      <c r="A666" s="32"/>
    </row>
    <row r="667" spans="1:1" x14ac:dyDescent="0.3">
      <c r="A667" s="32"/>
    </row>
    <row r="668" spans="1:1" x14ac:dyDescent="0.3">
      <c r="A668" s="32"/>
    </row>
    <row r="669" spans="1:1" x14ac:dyDescent="0.3">
      <c r="A669" s="32"/>
    </row>
    <row r="670" spans="1:1" x14ac:dyDescent="0.3">
      <c r="A670" s="32"/>
    </row>
    <row r="671" spans="1:1" x14ac:dyDescent="0.3">
      <c r="A671" s="32"/>
    </row>
    <row r="672" spans="1:1" x14ac:dyDescent="0.3">
      <c r="A672" s="32"/>
    </row>
    <row r="673" spans="1:1" x14ac:dyDescent="0.3">
      <c r="A673" s="32"/>
    </row>
    <row r="674" spans="1:1" x14ac:dyDescent="0.3">
      <c r="A674" s="32"/>
    </row>
    <row r="675" spans="1:1" x14ac:dyDescent="0.3">
      <c r="A675" s="32"/>
    </row>
    <row r="676" spans="1:1" x14ac:dyDescent="0.3">
      <c r="A676" s="32"/>
    </row>
    <row r="677" spans="1:1" x14ac:dyDescent="0.3">
      <c r="A677" s="32"/>
    </row>
    <row r="678" spans="1:1" x14ac:dyDescent="0.3">
      <c r="A678" s="32"/>
    </row>
    <row r="679" spans="1:1" x14ac:dyDescent="0.3">
      <c r="A679" s="32"/>
    </row>
    <row r="680" spans="1:1" x14ac:dyDescent="0.3">
      <c r="A680" s="32"/>
    </row>
    <row r="681" spans="1:1" x14ac:dyDescent="0.3">
      <c r="A681" s="32"/>
    </row>
    <row r="682" spans="1:1" x14ac:dyDescent="0.3">
      <c r="A682" s="32"/>
    </row>
    <row r="683" spans="1:1" x14ac:dyDescent="0.3">
      <c r="A683" s="32"/>
    </row>
    <row r="684" spans="1:1" x14ac:dyDescent="0.3">
      <c r="A684" s="32"/>
    </row>
    <row r="685" spans="1:1" x14ac:dyDescent="0.3">
      <c r="A685" s="32"/>
    </row>
    <row r="686" spans="1:1" x14ac:dyDescent="0.3">
      <c r="A686" s="32"/>
    </row>
    <row r="687" spans="1:1" x14ac:dyDescent="0.3">
      <c r="A687" s="32"/>
    </row>
    <row r="688" spans="1:1" x14ac:dyDescent="0.3">
      <c r="A688" s="32"/>
    </row>
    <row r="689" spans="1:1" x14ac:dyDescent="0.3">
      <c r="A689" s="32"/>
    </row>
    <row r="690" spans="1:1" x14ac:dyDescent="0.3">
      <c r="A690" s="32"/>
    </row>
    <row r="691" spans="1:1" x14ac:dyDescent="0.3">
      <c r="A691" s="32"/>
    </row>
    <row r="692" spans="1:1" x14ac:dyDescent="0.3">
      <c r="A692" s="32"/>
    </row>
    <row r="693" spans="1:1" x14ac:dyDescent="0.3">
      <c r="A693" s="32"/>
    </row>
    <row r="694" spans="1:1" x14ac:dyDescent="0.3">
      <c r="A694" s="32"/>
    </row>
    <row r="695" spans="1:1" x14ac:dyDescent="0.3">
      <c r="A695" s="32"/>
    </row>
    <row r="696" spans="1:1" x14ac:dyDescent="0.3">
      <c r="A696" s="32"/>
    </row>
    <row r="697" spans="1:1" x14ac:dyDescent="0.3">
      <c r="A697" s="32"/>
    </row>
    <row r="698" spans="1:1" x14ac:dyDescent="0.3">
      <c r="A698" s="32"/>
    </row>
    <row r="699" spans="1:1" x14ac:dyDescent="0.3">
      <c r="A699" s="32"/>
    </row>
    <row r="700" spans="1:1" x14ac:dyDescent="0.3">
      <c r="A700" s="32"/>
    </row>
    <row r="701" spans="1:1" x14ac:dyDescent="0.3">
      <c r="A701" s="32"/>
    </row>
    <row r="702" spans="1:1" x14ac:dyDescent="0.3">
      <c r="A702" s="32"/>
    </row>
    <row r="703" spans="1:1" x14ac:dyDescent="0.3">
      <c r="A703" s="32"/>
    </row>
    <row r="704" spans="1:1" x14ac:dyDescent="0.3">
      <c r="A704" s="32"/>
    </row>
    <row r="705" spans="1:1" x14ac:dyDescent="0.3">
      <c r="A705" s="32"/>
    </row>
    <row r="706" spans="1:1" x14ac:dyDescent="0.3">
      <c r="A706" s="32"/>
    </row>
    <row r="707" spans="1:1" x14ac:dyDescent="0.3">
      <c r="A707" s="32"/>
    </row>
    <row r="708" spans="1:1" x14ac:dyDescent="0.3">
      <c r="A708" s="32"/>
    </row>
    <row r="709" spans="1:1" x14ac:dyDescent="0.3">
      <c r="A709" s="32"/>
    </row>
    <row r="710" spans="1:1" x14ac:dyDescent="0.3">
      <c r="A710" s="32"/>
    </row>
    <row r="711" spans="1:1" x14ac:dyDescent="0.3">
      <c r="A711" s="32"/>
    </row>
    <row r="712" spans="1:1" x14ac:dyDescent="0.3">
      <c r="A712" s="32"/>
    </row>
    <row r="713" spans="1:1" x14ac:dyDescent="0.3">
      <c r="A713" s="32"/>
    </row>
    <row r="714" spans="1:1" x14ac:dyDescent="0.3">
      <c r="A714" s="32"/>
    </row>
    <row r="715" spans="1:1" x14ac:dyDescent="0.3">
      <c r="A715" s="32"/>
    </row>
    <row r="716" spans="1:1" x14ac:dyDescent="0.3">
      <c r="A716" s="32"/>
    </row>
    <row r="717" spans="1:1" x14ac:dyDescent="0.3">
      <c r="A717" s="32"/>
    </row>
    <row r="718" spans="1:1" x14ac:dyDescent="0.3">
      <c r="A718" s="32"/>
    </row>
    <row r="719" spans="1:1" x14ac:dyDescent="0.3">
      <c r="A719" s="32"/>
    </row>
    <row r="720" spans="1:1" x14ac:dyDescent="0.3">
      <c r="A720" s="32"/>
    </row>
    <row r="721" spans="1:1" x14ac:dyDescent="0.3">
      <c r="A721" s="32"/>
    </row>
    <row r="722" spans="1:1" x14ac:dyDescent="0.3">
      <c r="A722" s="32"/>
    </row>
    <row r="723" spans="1:1" x14ac:dyDescent="0.3">
      <c r="A723" s="32"/>
    </row>
    <row r="724" spans="1:1" x14ac:dyDescent="0.3">
      <c r="A724" s="32"/>
    </row>
    <row r="725" spans="1:1" x14ac:dyDescent="0.3">
      <c r="A725" s="32"/>
    </row>
    <row r="726" spans="1:1" x14ac:dyDescent="0.3">
      <c r="A726" s="32"/>
    </row>
    <row r="727" spans="1:1" x14ac:dyDescent="0.3">
      <c r="A727" s="32"/>
    </row>
    <row r="728" spans="1:1" x14ac:dyDescent="0.3">
      <c r="A728" s="32"/>
    </row>
    <row r="729" spans="1:1" x14ac:dyDescent="0.3">
      <c r="A729" s="32"/>
    </row>
    <row r="730" spans="1:1" x14ac:dyDescent="0.3">
      <c r="A730" s="32"/>
    </row>
    <row r="731" spans="1:1" x14ac:dyDescent="0.3">
      <c r="A731" s="32"/>
    </row>
    <row r="732" spans="1:1" x14ac:dyDescent="0.3">
      <c r="A732" s="32"/>
    </row>
    <row r="733" spans="1:1" x14ac:dyDescent="0.3">
      <c r="A733" s="32"/>
    </row>
    <row r="734" spans="1:1" x14ac:dyDescent="0.3">
      <c r="A734" s="32"/>
    </row>
    <row r="735" spans="1:1" x14ac:dyDescent="0.3">
      <c r="A735" s="32"/>
    </row>
    <row r="736" spans="1:1" x14ac:dyDescent="0.3">
      <c r="A736" s="32"/>
    </row>
    <row r="737" spans="1:1" x14ac:dyDescent="0.3">
      <c r="A737" s="32"/>
    </row>
    <row r="738" spans="1:1" x14ac:dyDescent="0.3">
      <c r="A738" s="32"/>
    </row>
    <row r="739" spans="1:1" x14ac:dyDescent="0.3">
      <c r="A739" s="32"/>
    </row>
    <row r="740" spans="1:1" x14ac:dyDescent="0.3">
      <c r="A740" s="32"/>
    </row>
    <row r="741" spans="1:1" x14ac:dyDescent="0.3">
      <c r="A741" s="32"/>
    </row>
    <row r="742" spans="1:1" x14ac:dyDescent="0.3">
      <c r="A742" s="32"/>
    </row>
    <row r="743" spans="1:1" x14ac:dyDescent="0.3">
      <c r="A743" s="32"/>
    </row>
    <row r="744" spans="1:1" x14ac:dyDescent="0.3">
      <c r="A744" s="32"/>
    </row>
    <row r="745" spans="1:1" x14ac:dyDescent="0.3">
      <c r="A745" s="32"/>
    </row>
    <row r="746" spans="1:1" x14ac:dyDescent="0.3">
      <c r="A746" s="32"/>
    </row>
    <row r="747" spans="1:1" x14ac:dyDescent="0.3">
      <c r="A747" s="32"/>
    </row>
    <row r="748" spans="1:1" x14ac:dyDescent="0.3">
      <c r="A748" s="32"/>
    </row>
    <row r="749" spans="1:1" x14ac:dyDescent="0.3">
      <c r="A749" s="32"/>
    </row>
    <row r="750" spans="1:1" x14ac:dyDescent="0.3">
      <c r="A750" s="32"/>
    </row>
    <row r="751" spans="1:1" x14ac:dyDescent="0.3">
      <c r="A751" s="32"/>
    </row>
    <row r="752" spans="1:1" x14ac:dyDescent="0.3">
      <c r="A752" s="32"/>
    </row>
    <row r="753" spans="1:1" x14ac:dyDescent="0.3">
      <c r="A753" s="32"/>
    </row>
    <row r="754" spans="1:1" x14ac:dyDescent="0.3">
      <c r="A754" s="32"/>
    </row>
    <row r="755" spans="1:1" x14ac:dyDescent="0.3">
      <c r="A755" s="32"/>
    </row>
    <row r="756" spans="1:1" x14ac:dyDescent="0.3">
      <c r="A756" s="32"/>
    </row>
    <row r="757" spans="1:1" x14ac:dyDescent="0.3">
      <c r="A757" s="32"/>
    </row>
    <row r="758" spans="1:1" x14ac:dyDescent="0.3">
      <c r="A758" s="32"/>
    </row>
    <row r="759" spans="1:1" x14ac:dyDescent="0.3">
      <c r="A759" s="32"/>
    </row>
    <row r="760" spans="1:1" x14ac:dyDescent="0.3">
      <c r="A760" s="32"/>
    </row>
    <row r="761" spans="1:1" x14ac:dyDescent="0.3">
      <c r="A761" s="32"/>
    </row>
    <row r="762" spans="1:1" x14ac:dyDescent="0.3">
      <c r="A762" s="32"/>
    </row>
    <row r="763" spans="1:1" x14ac:dyDescent="0.3">
      <c r="A763" s="32"/>
    </row>
    <row r="764" spans="1:1" x14ac:dyDescent="0.3">
      <c r="A764" s="32"/>
    </row>
    <row r="765" spans="1:1" x14ac:dyDescent="0.3">
      <c r="A765" s="32"/>
    </row>
  </sheetData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5E433-DF56-43C0-A9D1-BE8940601EB6}">
  <dimension ref="A1:C765"/>
  <sheetViews>
    <sheetView workbookViewId="0">
      <selection activeCell="C426" sqref="C426"/>
    </sheetView>
  </sheetViews>
  <sheetFormatPr baseColWidth="10" defaultRowHeight="14.4" x14ac:dyDescent="0.3"/>
  <cols>
    <col min="1" max="1" width="9.88671875" style="31" customWidth="1"/>
    <col min="2" max="2" width="15.44140625" customWidth="1"/>
    <col min="3" max="3" width="103.88671875" customWidth="1"/>
  </cols>
  <sheetData>
    <row r="1" spans="1:3" ht="15" thickBot="1" x14ac:dyDescent="0.35">
      <c r="A1" s="33" t="s">
        <v>60</v>
      </c>
      <c r="B1" s="25" t="s">
        <v>42</v>
      </c>
      <c r="C1" s="11" t="s">
        <v>515</v>
      </c>
    </row>
    <row r="2" spans="1:3" x14ac:dyDescent="0.3">
      <c r="A2" s="30">
        <v>1</v>
      </c>
      <c r="B2" s="29" t="s">
        <v>2</v>
      </c>
      <c r="C2" s="22" t="s">
        <v>69</v>
      </c>
    </row>
    <row r="3" spans="1:3" x14ac:dyDescent="0.3">
      <c r="A3" s="30">
        <v>2</v>
      </c>
      <c r="B3" s="29" t="s">
        <v>2</v>
      </c>
      <c r="C3" s="22" t="s">
        <v>66</v>
      </c>
    </row>
    <row r="4" spans="1:3" x14ac:dyDescent="0.3">
      <c r="A4" s="30">
        <v>3</v>
      </c>
      <c r="B4" s="29" t="s">
        <v>2</v>
      </c>
      <c r="C4" s="22" t="s">
        <v>70</v>
      </c>
    </row>
    <row r="5" spans="1:3" x14ac:dyDescent="0.3">
      <c r="A5" s="30">
        <v>4</v>
      </c>
      <c r="B5" s="29" t="s">
        <v>2</v>
      </c>
      <c r="C5" s="22" t="s">
        <v>67</v>
      </c>
    </row>
    <row r="6" spans="1:3" x14ac:dyDescent="0.3">
      <c r="A6" s="30">
        <v>5</v>
      </c>
      <c r="B6" s="29" t="s">
        <v>2</v>
      </c>
      <c r="C6" s="22" t="s">
        <v>72</v>
      </c>
    </row>
    <row r="7" spans="1:3" x14ac:dyDescent="0.3">
      <c r="A7" s="30">
        <v>6</v>
      </c>
      <c r="B7" s="29" t="s">
        <v>2</v>
      </c>
      <c r="C7" s="22" t="s">
        <v>73</v>
      </c>
    </row>
    <row r="8" spans="1:3" x14ac:dyDescent="0.3">
      <c r="A8" s="30">
        <v>7</v>
      </c>
      <c r="B8" s="29" t="s">
        <v>2</v>
      </c>
      <c r="C8" s="22" t="s">
        <v>74</v>
      </c>
    </row>
    <row r="9" spans="1:3" x14ac:dyDescent="0.3">
      <c r="A9" s="30">
        <v>8</v>
      </c>
      <c r="B9" s="29" t="s">
        <v>2</v>
      </c>
      <c r="C9" s="22" t="s">
        <v>75</v>
      </c>
    </row>
    <row r="10" spans="1:3" x14ac:dyDescent="0.3">
      <c r="A10" s="30">
        <v>9</v>
      </c>
      <c r="B10" s="29" t="s">
        <v>2</v>
      </c>
      <c r="C10" s="22" t="s">
        <v>76</v>
      </c>
    </row>
    <row r="11" spans="1:3" x14ac:dyDescent="0.3">
      <c r="A11" s="30">
        <v>10</v>
      </c>
      <c r="B11" s="29" t="s">
        <v>2</v>
      </c>
      <c r="C11" s="22" t="s">
        <v>77</v>
      </c>
    </row>
    <row r="12" spans="1:3" x14ac:dyDescent="0.3">
      <c r="A12" s="30">
        <v>11</v>
      </c>
      <c r="B12" s="29" t="s">
        <v>2</v>
      </c>
      <c r="C12" s="22" t="s">
        <v>78</v>
      </c>
    </row>
    <row r="13" spans="1:3" x14ac:dyDescent="0.3">
      <c r="A13" s="30">
        <v>12</v>
      </c>
      <c r="B13" s="29" t="s">
        <v>2</v>
      </c>
      <c r="C13" s="22" t="s">
        <v>79</v>
      </c>
    </row>
    <row r="14" spans="1:3" x14ac:dyDescent="0.3">
      <c r="A14" s="30">
        <v>13</v>
      </c>
      <c r="B14" s="29" t="s">
        <v>2</v>
      </c>
      <c r="C14" s="22" t="s">
        <v>80</v>
      </c>
    </row>
    <row r="15" spans="1:3" x14ac:dyDescent="0.3">
      <c r="A15" s="30">
        <v>14</v>
      </c>
      <c r="B15" s="29" t="s">
        <v>2</v>
      </c>
      <c r="C15" s="22" t="s">
        <v>81</v>
      </c>
    </row>
    <row r="16" spans="1:3" x14ac:dyDescent="0.3">
      <c r="A16" s="30">
        <v>15</v>
      </c>
      <c r="B16" s="28" t="s">
        <v>3</v>
      </c>
      <c r="C16" s="22" t="s">
        <v>82</v>
      </c>
    </row>
    <row r="17" spans="1:3" x14ac:dyDescent="0.3">
      <c r="A17" s="30">
        <v>16</v>
      </c>
      <c r="B17" s="28" t="s">
        <v>3</v>
      </c>
      <c r="C17" s="22" t="s">
        <v>83</v>
      </c>
    </row>
    <row r="18" spans="1:3" x14ac:dyDescent="0.3">
      <c r="A18" s="30">
        <v>17</v>
      </c>
      <c r="B18" s="28" t="s">
        <v>3</v>
      </c>
      <c r="C18" s="22" t="s">
        <v>85</v>
      </c>
    </row>
    <row r="19" spans="1:3" x14ac:dyDescent="0.3">
      <c r="A19" s="30">
        <v>18</v>
      </c>
      <c r="B19" s="28" t="s">
        <v>3</v>
      </c>
      <c r="C19" s="22" t="s">
        <v>86</v>
      </c>
    </row>
    <row r="20" spans="1:3" x14ac:dyDescent="0.3">
      <c r="A20" s="30">
        <v>19</v>
      </c>
      <c r="B20" s="28" t="s">
        <v>3</v>
      </c>
      <c r="C20" s="22" t="s">
        <v>87</v>
      </c>
    </row>
    <row r="21" spans="1:3" x14ac:dyDescent="0.3">
      <c r="A21" s="30">
        <v>20</v>
      </c>
      <c r="B21" s="28" t="s">
        <v>3</v>
      </c>
      <c r="C21" s="22" t="s">
        <v>88</v>
      </c>
    </row>
    <row r="22" spans="1:3" x14ac:dyDescent="0.3">
      <c r="A22" s="30">
        <v>21</v>
      </c>
      <c r="B22" s="28" t="s">
        <v>3</v>
      </c>
      <c r="C22" s="22" t="s">
        <v>89</v>
      </c>
    </row>
    <row r="23" spans="1:3" x14ac:dyDescent="0.3">
      <c r="A23" s="30">
        <v>22</v>
      </c>
      <c r="B23" s="28" t="s">
        <v>3</v>
      </c>
      <c r="C23" s="22" t="s">
        <v>90</v>
      </c>
    </row>
    <row r="24" spans="1:3" x14ac:dyDescent="0.3">
      <c r="A24" s="30">
        <v>23</v>
      </c>
      <c r="B24" s="28" t="s">
        <v>3</v>
      </c>
      <c r="C24" s="22" t="s">
        <v>91</v>
      </c>
    </row>
    <row r="25" spans="1:3" x14ac:dyDescent="0.3">
      <c r="A25" s="30">
        <v>24</v>
      </c>
      <c r="B25" s="28" t="s">
        <v>3</v>
      </c>
      <c r="C25" s="22" t="s">
        <v>92</v>
      </c>
    </row>
    <row r="26" spans="1:3" x14ac:dyDescent="0.3">
      <c r="A26" s="30">
        <v>25</v>
      </c>
      <c r="B26" s="28" t="s">
        <v>3</v>
      </c>
      <c r="C26" s="22" t="s">
        <v>93</v>
      </c>
    </row>
    <row r="27" spans="1:3" x14ac:dyDescent="0.3">
      <c r="A27" s="30">
        <v>26</v>
      </c>
      <c r="B27" s="28" t="s">
        <v>3</v>
      </c>
      <c r="C27" s="22" t="s">
        <v>94</v>
      </c>
    </row>
    <row r="28" spans="1:3" x14ac:dyDescent="0.3">
      <c r="A28" s="30">
        <v>27</v>
      </c>
      <c r="B28" s="28" t="s">
        <v>3</v>
      </c>
      <c r="C28" s="22" t="s">
        <v>95</v>
      </c>
    </row>
    <row r="29" spans="1:3" x14ac:dyDescent="0.3">
      <c r="A29" s="30">
        <v>28</v>
      </c>
      <c r="B29" s="28" t="s">
        <v>3</v>
      </c>
      <c r="C29" s="22" t="s">
        <v>96</v>
      </c>
    </row>
    <row r="30" spans="1:3" x14ac:dyDescent="0.3">
      <c r="A30" s="30">
        <v>29</v>
      </c>
      <c r="B30" s="28" t="s">
        <v>4</v>
      </c>
      <c r="C30" s="22" t="s">
        <v>97</v>
      </c>
    </row>
    <row r="31" spans="1:3" x14ac:dyDescent="0.3">
      <c r="A31" s="30">
        <v>30</v>
      </c>
      <c r="B31" s="28" t="s">
        <v>4</v>
      </c>
      <c r="C31" s="22" t="s">
        <v>98</v>
      </c>
    </row>
    <row r="32" spans="1:3" x14ac:dyDescent="0.3">
      <c r="A32" s="30">
        <v>31</v>
      </c>
      <c r="B32" s="28" t="s">
        <v>4</v>
      </c>
      <c r="C32" s="22" t="s">
        <v>99</v>
      </c>
    </row>
    <row r="33" spans="1:3" x14ac:dyDescent="0.3">
      <c r="A33" s="30">
        <v>32</v>
      </c>
      <c r="B33" s="28" t="s">
        <v>4</v>
      </c>
      <c r="C33" s="22" t="s">
        <v>100</v>
      </c>
    </row>
    <row r="34" spans="1:3" x14ac:dyDescent="0.3">
      <c r="A34" s="30">
        <v>33</v>
      </c>
      <c r="B34" s="28" t="s">
        <v>4</v>
      </c>
      <c r="C34" s="22" t="s">
        <v>101</v>
      </c>
    </row>
    <row r="35" spans="1:3" x14ac:dyDescent="0.3">
      <c r="A35" s="30">
        <v>34</v>
      </c>
      <c r="B35" s="28" t="s">
        <v>4</v>
      </c>
      <c r="C35" s="22" t="s">
        <v>103</v>
      </c>
    </row>
    <row r="36" spans="1:3" x14ac:dyDescent="0.3">
      <c r="A36" s="30">
        <v>35</v>
      </c>
      <c r="B36" s="28" t="s">
        <v>4</v>
      </c>
      <c r="C36" s="22" t="s">
        <v>104</v>
      </c>
    </row>
    <row r="37" spans="1:3" x14ac:dyDescent="0.3">
      <c r="A37" s="30">
        <v>36</v>
      </c>
      <c r="B37" s="28" t="s">
        <v>4</v>
      </c>
      <c r="C37" s="22" t="s">
        <v>105</v>
      </c>
    </row>
    <row r="38" spans="1:3" x14ac:dyDescent="0.3">
      <c r="A38" s="30">
        <v>37</v>
      </c>
      <c r="B38" s="28" t="s">
        <v>4</v>
      </c>
      <c r="C38" s="22" t="s">
        <v>106</v>
      </c>
    </row>
    <row r="39" spans="1:3" x14ac:dyDescent="0.3">
      <c r="A39" s="30">
        <v>38</v>
      </c>
      <c r="B39" s="28" t="s">
        <v>4</v>
      </c>
      <c r="C39" s="22" t="s">
        <v>107</v>
      </c>
    </row>
    <row r="40" spans="1:3" x14ac:dyDescent="0.3">
      <c r="A40" s="30">
        <v>39</v>
      </c>
      <c r="B40" s="28" t="s">
        <v>4</v>
      </c>
      <c r="C40" s="22" t="s">
        <v>109</v>
      </c>
    </row>
    <row r="41" spans="1:3" x14ac:dyDescent="0.3">
      <c r="A41" s="30">
        <v>40</v>
      </c>
      <c r="B41" s="28" t="s">
        <v>4</v>
      </c>
      <c r="C41" s="22" t="s">
        <v>110</v>
      </c>
    </row>
    <row r="42" spans="1:3" x14ac:dyDescent="0.3">
      <c r="A42" s="30">
        <v>41</v>
      </c>
      <c r="B42" s="28" t="s">
        <v>4</v>
      </c>
      <c r="C42" s="22" t="s">
        <v>111</v>
      </c>
    </row>
    <row r="43" spans="1:3" x14ac:dyDescent="0.3">
      <c r="A43" s="30">
        <v>42</v>
      </c>
      <c r="B43" s="28" t="s">
        <v>4</v>
      </c>
      <c r="C43" s="22" t="s">
        <v>112</v>
      </c>
    </row>
    <row r="44" spans="1:3" x14ac:dyDescent="0.3">
      <c r="A44" s="30">
        <v>43</v>
      </c>
      <c r="B44" s="28" t="s">
        <v>5</v>
      </c>
      <c r="C44" s="22" t="s">
        <v>113</v>
      </c>
    </row>
    <row r="45" spans="1:3" x14ac:dyDescent="0.3">
      <c r="A45" s="30">
        <v>44</v>
      </c>
      <c r="B45" s="28" t="s">
        <v>5</v>
      </c>
      <c r="C45" s="22" t="s">
        <v>114</v>
      </c>
    </row>
    <row r="46" spans="1:3" x14ac:dyDescent="0.3">
      <c r="A46" s="30">
        <v>45</v>
      </c>
      <c r="B46" s="28" t="s">
        <v>5</v>
      </c>
      <c r="C46" s="22" t="s">
        <v>115</v>
      </c>
    </row>
    <row r="47" spans="1:3" x14ac:dyDescent="0.3">
      <c r="A47" s="30">
        <v>46</v>
      </c>
      <c r="B47" s="28" t="s">
        <v>5</v>
      </c>
      <c r="C47" s="22" t="s">
        <v>116</v>
      </c>
    </row>
    <row r="48" spans="1:3" x14ac:dyDescent="0.3">
      <c r="A48" s="30">
        <v>47</v>
      </c>
      <c r="B48" s="28" t="s">
        <v>5</v>
      </c>
      <c r="C48" s="22" t="s">
        <v>117</v>
      </c>
    </row>
    <row r="49" spans="1:3" x14ac:dyDescent="0.3">
      <c r="A49" s="30">
        <v>48</v>
      </c>
      <c r="B49" s="28" t="s">
        <v>5</v>
      </c>
      <c r="C49" s="22" t="s">
        <v>118</v>
      </c>
    </row>
    <row r="50" spans="1:3" x14ac:dyDescent="0.3">
      <c r="A50" s="30">
        <v>49</v>
      </c>
      <c r="B50" s="28" t="s">
        <v>5</v>
      </c>
      <c r="C50" s="22" t="s">
        <v>119</v>
      </c>
    </row>
    <row r="51" spans="1:3" x14ac:dyDescent="0.3">
      <c r="A51" s="30">
        <v>50</v>
      </c>
      <c r="B51" s="28" t="s">
        <v>5</v>
      </c>
      <c r="C51" s="22" t="s">
        <v>120</v>
      </c>
    </row>
    <row r="52" spans="1:3" x14ac:dyDescent="0.3">
      <c r="A52" s="30">
        <v>51</v>
      </c>
      <c r="B52" s="28" t="s">
        <v>5</v>
      </c>
      <c r="C52" s="22" t="s">
        <v>121</v>
      </c>
    </row>
    <row r="53" spans="1:3" x14ac:dyDescent="0.3">
      <c r="A53" s="30">
        <v>52</v>
      </c>
      <c r="B53" s="28" t="s">
        <v>5</v>
      </c>
      <c r="C53" s="22" t="s">
        <v>122</v>
      </c>
    </row>
    <row r="54" spans="1:3" x14ac:dyDescent="0.3">
      <c r="A54" s="30">
        <v>53</v>
      </c>
      <c r="B54" s="28" t="s">
        <v>5</v>
      </c>
      <c r="C54" s="22" t="s">
        <v>123</v>
      </c>
    </row>
    <row r="55" spans="1:3" x14ac:dyDescent="0.3">
      <c r="A55" s="30">
        <v>54</v>
      </c>
      <c r="B55" s="28" t="s">
        <v>5</v>
      </c>
      <c r="C55" s="22" t="s">
        <v>124</v>
      </c>
    </row>
    <row r="56" spans="1:3" x14ac:dyDescent="0.3">
      <c r="A56" s="30">
        <v>55</v>
      </c>
      <c r="B56" s="28" t="s">
        <v>5</v>
      </c>
      <c r="C56" s="22" t="s">
        <v>126</v>
      </c>
    </row>
    <row r="57" spans="1:3" x14ac:dyDescent="0.3">
      <c r="A57" s="30">
        <v>56</v>
      </c>
      <c r="B57" s="28" t="s">
        <v>5</v>
      </c>
      <c r="C57" s="22" t="s">
        <v>127</v>
      </c>
    </row>
    <row r="58" spans="1:3" x14ac:dyDescent="0.3">
      <c r="A58" s="30">
        <v>57</v>
      </c>
      <c r="B58" s="28" t="s">
        <v>6</v>
      </c>
      <c r="C58" s="22" t="s">
        <v>128</v>
      </c>
    </row>
    <row r="59" spans="1:3" x14ac:dyDescent="0.3">
      <c r="A59" s="30">
        <v>58</v>
      </c>
      <c r="B59" s="28" t="s">
        <v>6</v>
      </c>
      <c r="C59" s="22" t="s">
        <v>129</v>
      </c>
    </row>
    <row r="60" spans="1:3" x14ac:dyDescent="0.3">
      <c r="A60" s="30">
        <v>59</v>
      </c>
      <c r="B60" s="28" t="s">
        <v>6</v>
      </c>
      <c r="C60" s="22" t="s">
        <v>130</v>
      </c>
    </row>
    <row r="61" spans="1:3" x14ac:dyDescent="0.3">
      <c r="A61" s="30">
        <v>60</v>
      </c>
      <c r="B61" s="28" t="s">
        <v>6</v>
      </c>
      <c r="C61" s="22" t="s">
        <v>131</v>
      </c>
    </row>
    <row r="62" spans="1:3" x14ac:dyDescent="0.3">
      <c r="A62" s="30">
        <v>61</v>
      </c>
      <c r="B62" s="28" t="s">
        <v>6</v>
      </c>
      <c r="C62" s="22" t="s">
        <v>132</v>
      </c>
    </row>
    <row r="63" spans="1:3" x14ac:dyDescent="0.3">
      <c r="A63" s="30">
        <v>62</v>
      </c>
      <c r="B63" s="28" t="s">
        <v>6</v>
      </c>
      <c r="C63" s="22" t="s">
        <v>133</v>
      </c>
    </row>
    <row r="64" spans="1:3" x14ac:dyDescent="0.3">
      <c r="A64" s="30">
        <v>63</v>
      </c>
      <c r="B64" s="28" t="s">
        <v>6</v>
      </c>
      <c r="C64" s="22" t="s">
        <v>134</v>
      </c>
    </row>
    <row r="65" spans="1:3" x14ac:dyDescent="0.3">
      <c r="A65" s="30">
        <v>64</v>
      </c>
      <c r="B65" s="28" t="s">
        <v>6</v>
      </c>
      <c r="C65" s="22" t="s">
        <v>135</v>
      </c>
    </row>
    <row r="66" spans="1:3" x14ac:dyDescent="0.3">
      <c r="A66" s="30">
        <v>65</v>
      </c>
      <c r="B66" s="28" t="s">
        <v>6</v>
      </c>
      <c r="C66" s="22" t="s">
        <v>136</v>
      </c>
    </row>
    <row r="67" spans="1:3" x14ac:dyDescent="0.3">
      <c r="A67" s="30">
        <v>66</v>
      </c>
      <c r="B67" s="28" t="s">
        <v>6</v>
      </c>
      <c r="C67" s="22" t="s">
        <v>138</v>
      </c>
    </row>
    <row r="68" spans="1:3" x14ac:dyDescent="0.3">
      <c r="A68" s="30">
        <v>67</v>
      </c>
      <c r="B68" s="28" t="s">
        <v>6</v>
      </c>
      <c r="C68" s="22" t="s">
        <v>139</v>
      </c>
    </row>
    <row r="69" spans="1:3" x14ac:dyDescent="0.3">
      <c r="A69" s="30">
        <v>68</v>
      </c>
      <c r="B69" s="28" t="s">
        <v>6</v>
      </c>
      <c r="C69" s="22" t="s">
        <v>140</v>
      </c>
    </row>
    <row r="70" spans="1:3" x14ac:dyDescent="0.3">
      <c r="A70" s="30">
        <v>69</v>
      </c>
      <c r="B70" s="28" t="s">
        <v>6</v>
      </c>
      <c r="C70" s="22" t="s">
        <v>141</v>
      </c>
    </row>
    <row r="71" spans="1:3" x14ac:dyDescent="0.3">
      <c r="A71" s="30">
        <v>70</v>
      </c>
      <c r="B71" s="28" t="s">
        <v>6</v>
      </c>
      <c r="C71" s="22" t="s">
        <v>142</v>
      </c>
    </row>
    <row r="72" spans="1:3" x14ac:dyDescent="0.3">
      <c r="A72" s="30">
        <v>71</v>
      </c>
      <c r="B72" s="28" t="s">
        <v>7</v>
      </c>
      <c r="C72" s="22" t="s">
        <v>143</v>
      </c>
    </row>
    <row r="73" spans="1:3" x14ac:dyDescent="0.3">
      <c r="A73" s="30">
        <v>72</v>
      </c>
      <c r="B73" s="28" t="s">
        <v>7</v>
      </c>
      <c r="C73" s="22" t="s">
        <v>144</v>
      </c>
    </row>
    <row r="74" spans="1:3" x14ac:dyDescent="0.3">
      <c r="A74" s="30">
        <v>73</v>
      </c>
      <c r="B74" s="28" t="s">
        <v>7</v>
      </c>
      <c r="C74" s="22" t="s">
        <v>145</v>
      </c>
    </row>
    <row r="75" spans="1:3" x14ac:dyDescent="0.3">
      <c r="A75" s="30">
        <v>74</v>
      </c>
      <c r="B75" s="28" t="s">
        <v>7</v>
      </c>
      <c r="C75" s="22" t="s">
        <v>146</v>
      </c>
    </row>
    <row r="76" spans="1:3" x14ac:dyDescent="0.3">
      <c r="A76" s="30">
        <v>75</v>
      </c>
      <c r="B76" s="28" t="s">
        <v>7</v>
      </c>
      <c r="C76" s="22" t="s">
        <v>147</v>
      </c>
    </row>
    <row r="77" spans="1:3" x14ac:dyDescent="0.3">
      <c r="A77" s="30">
        <v>76</v>
      </c>
      <c r="B77" s="28" t="s">
        <v>7</v>
      </c>
      <c r="C77" s="22" t="s">
        <v>148</v>
      </c>
    </row>
    <row r="78" spans="1:3" x14ac:dyDescent="0.3">
      <c r="A78" s="30">
        <v>77</v>
      </c>
      <c r="B78" s="28" t="s">
        <v>7</v>
      </c>
      <c r="C78" s="22" t="s">
        <v>149</v>
      </c>
    </row>
    <row r="79" spans="1:3" x14ac:dyDescent="0.3">
      <c r="A79" s="30">
        <v>78</v>
      </c>
      <c r="B79" s="28" t="s">
        <v>7</v>
      </c>
      <c r="C79" s="22" t="s">
        <v>150</v>
      </c>
    </row>
    <row r="80" spans="1:3" x14ac:dyDescent="0.3">
      <c r="A80" s="30">
        <v>79</v>
      </c>
      <c r="B80" s="28" t="s">
        <v>7</v>
      </c>
      <c r="C80" s="22" t="s">
        <v>151</v>
      </c>
    </row>
    <row r="81" spans="1:3" x14ac:dyDescent="0.3">
      <c r="A81" s="30">
        <v>80</v>
      </c>
      <c r="B81" s="28" t="s">
        <v>7</v>
      </c>
      <c r="C81" s="22" t="s">
        <v>152</v>
      </c>
    </row>
    <row r="82" spans="1:3" x14ac:dyDescent="0.3">
      <c r="A82" s="30">
        <v>81</v>
      </c>
      <c r="B82" s="28" t="s">
        <v>7</v>
      </c>
      <c r="C82" s="22" t="s">
        <v>153</v>
      </c>
    </row>
    <row r="83" spans="1:3" x14ac:dyDescent="0.3">
      <c r="A83" s="30">
        <v>82</v>
      </c>
      <c r="B83" s="28" t="s">
        <v>7</v>
      </c>
      <c r="C83" s="22" t="s">
        <v>155</v>
      </c>
    </row>
    <row r="84" spans="1:3" x14ac:dyDescent="0.3">
      <c r="A84" s="30">
        <v>83</v>
      </c>
      <c r="B84" s="28" t="s">
        <v>7</v>
      </c>
      <c r="C84" s="22" t="s">
        <v>156</v>
      </c>
    </row>
    <row r="85" spans="1:3" x14ac:dyDescent="0.3">
      <c r="A85" s="30">
        <v>84</v>
      </c>
      <c r="B85" s="28" t="s">
        <v>7</v>
      </c>
      <c r="C85" s="22" t="s">
        <v>157</v>
      </c>
    </row>
    <row r="86" spans="1:3" x14ac:dyDescent="0.3">
      <c r="A86" s="30">
        <v>85</v>
      </c>
      <c r="B86" s="28" t="s">
        <v>61</v>
      </c>
      <c r="C86" s="22" t="s">
        <v>158</v>
      </c>
    </row>
    <row r="87" spans="1:3" x14ac:dyDescent="0.3">
      <c r="A87" s="30">
        <v>86</v>
      </c>
      <c r="B87" s="28" t="s">
        <v>61</v>
      </c>
      <c r="C87" s="22" t="s">
        <v>159</v>
      </c>
    </row>
    <row r="88" spans="1:3" x14ac:dyDescent="0.3">
      <c r="A88" s="30">
        <v>87</v>
      </c>
      <c r="B88" s="28" t="s">
        <v>61</v>
      </c>
      <c r="C88" s="22" t="s">
        <v>160</v>
      </c>
    </row>
    <row r="89" spans="1:3" x14ac:dyDescent="0.3">
      <c r="A89" s="30">
        <v>88</v>
      </c>
      <c r="B89" s="28" t="s">
        <v>61</v>
      </c>
      <c r="C89" s="22" t="s">
        <v>161</v>
      </c>
    </row>
    <row r="90" spans="1:3" x14ac:dyDescent="0.3">
      <c r="A90" s="30">
        <v>89</v>
      </c>
      <c r="B90" s="28" t="s">
        <v>61</v>
      </c>
      <c r="C90" s="22" t="s">
        <v>162</v>
      </c>
    </row>
    <row r="91" spans="1:3" x14ac:dyDescent="0.3">
      <c r="A91" s="30">
        <v>90</v>
      </c>
      <c r="B91" s="28" t="s">
        <v>61</v>
      </c>
      <c r="C91" s="22" t="s">
        <v>163</v>
      </c>
    </row>
    <row r="92" spans="1:3" x14ac:dyDescent="0.3">
      <c r="A92" s="30">
        <v>91</v>
      </c>
      <c r="B92" s="28" t="s">
        <v>61</v>
      </c>
      <c r="C92" s="22" t="s">
        <v>164</v>
      </c>
    </row>
    <row r="93" spans="1:3" x14ac:dyDescent="0.3">
      <c r="A93" s="30">
        <v>92</v>
      </c>
      <c r="B93" s="28" t="s">
        <v>61</v>
      </c>
      <c r="C93" s="22" t="s">
        <v>165</v>
      </c>
    </row>
    <row r="94" spans="1:3" x14ac:dyDescent="0.3">
      <c r="A94" s="30">
        <v>93</v>
      </c>
      <c r="B94" s="28" t="s">
        <v>61</v>
      </c>
      <c r="C94" s="22" t="s">
        <v>167</v>
      </c>
    </row>
    <row r="95" spans="1:3" x14ac:dyDescent="0.3">
      <c r="A95" s="30">
        <v>94</v>
      </c>
      <c r="B95" s="28" t="s">
        <v>61</v>
      </c>
      <c r="C95" s="22" t="s">
        <v>168</v>
      </c>
    </row>
    <row r="96" spans="1:3" x14ac:dyDescent="0.3">
      <c r="A96" s="30">
        <v>95</v>
      </c>
      <c r="B96" s="28" t="s">
        <v>61</v>
      </c>
      <c r="C96" s="22" t="s">
        <v>169</v>
      </c>
    </row>
    <row r="97" spans="1:3" x14ac:dyDescent="0.3">
      <c r="A97" s="30">
        <v>96</v>
      </c>
      <c r="B97" s="28" t="s">
        <v>61</v>
      </c>
      <c r="C97" s="22" t="s">
        <v>171</v>
      </c>
    </row>
    <row r="98" spans="1:3" x14ac:dyDescent="0.3">
      <c r="A98" s="30">
        <v>97</v>
      </c>
      <c r="B98" s="28" t="s">
        <v>61</v>
      </c>
      <c r="C98" s="22" t="s">
        <v>173</v>
      </c>
    </row>
    <row r="99" spans="1:3" x14ac:dyDescent="0.3">
      <c r="A99" s="30">
        <v>98</v>
      </c>
      <c r="B99" s="28" t="s">
        <v>61</v>
      </c>
      <c r="C99" s="22" t="s">
        <v>174</v>
      </c>
    </row>
    <row r="100" spans="1:3" x14ac:dyDescent="0.3">
      <c r="A100" s="30">
        <v>99</v>
      </c>
      <c r="B100" s="28" t="s">
        <v>9</v>
      </c>
      <c r="C100" s="22" t="s">
        <v>175</v>
      </c>
    </row>
    <row r="101" spans="1:3" x14ac:dyDescent="0.3">
      <c r="A101" s="30">
        <v>100</v>
      </c>
      <c r="B101" s="28" t="s">
        <v>9</v>
      </c>
      <c r="C101" s="22" t="s">
        <v>176</v>
      </c>
    </row>
    <row r="102" spans="1:3" x14ac:dyDescent="0.3">
      <c r="A102" s="30">
        <v>101</v>
      </c>
      <c r="B102" s="28" t="s">
        <v>9</v>
      </c>
      <c r="C102" s="22" t="s">
        <v>178</v>
      </c>
    </row>
    <row r="103" spans="1:3" x14ac:dyDescent="0.3">
      <c r="A103" s="30">
        <v>102</v>
      </c>
      <c r="B103" s="28" t="s">
        <v>9</v>
      </c>
      <c r="C103" s="22" t="s">
        <v>179</v>
      </c>
    </row>
    <row r="104" spans="1:3" x14ac:dyDescent="0.3">
      <c r="A104" s="30">
        <v>103</v>
      </c>
      <c r="B104" s="28" t="s">
        <v>9</v>
      </c>
      <c r="C104" s="22" t="s">
        <v>180</v>
      </c>
    </row>
    <row r="105" spans="1:3" x14ac:dyDescent="0.3">
      <c r="A105" s="30">
        <v>104</v>
      </c>
      <c r="B105" s="28" t="s">
        <v>9</v>
      </c>
      <c r="C105" s="22" t="s">
        <v>181</v>
      </c>
    </row>
    <row r="106" spans="1:3" x14ac:dyDescent="0.3">
      <c r="A106" s="30">
        <v>105</v>
      </c>
      <c r="B106" s="28" t="s">
        <v>9</v>
      </c>
      <c r="C106" s="22" t="s">
        <v>182</v>
      </c>
    </row>
    <row r="107" spans="1:3" x14ac:dyDescent="0.3">
      <c r="A107" s="30">
        <v>106</v>
      </c>
      <c r="B107" s="28" t="s">
        <v>9</v>
      </c>
      <c r="C107" s="22" t="s">
        <v>183</v>
      </c>
    </row>
    <row r="108" spans="1:3" x14ac:dyDescent="0.3">
      <c r="A108" s="30">
        <v>107</v>
      </c>
      <c r="B108" s="28" t="s">
        <v>9</v>
      </c>
      <c r="C108" s="22" t="s">
        <v>184</v>
      </c>
    </row>
    <row r="109" spans="1:3" x14ac:dyDescent="0.3">
      <c r="A109" s="30">
        <v>108</v>
      </c>
      <c r="B109" s="28" t="s">
        <v>9</v>
      </c>
      <c r="C109" s="22" t="s">
        <v>185</v>
      </c>
    </row>
    <row r="110" spans="1:3" x14ac:dyDescent="0.3">
      <c r="A110" s="30">
        <v>109</v>
      </c>
      <c r="B110" s="28" t="s">
        <v>9</v>
      </c>
      <c r="C110" s="22" t="s">
        <v>187</v>
      </c>
    </row>
    <row r="111" spans="1:3" x14ac:dyDescent="0.3">
      <c r="A111" s="30">
        <v>110</v>
      </c>
      <c r="B111" s="28" t="s">
        <v>9</v>
      </c>
      <c r="C111" s="22" t="s">
        <v>189</v>
      </c>
    </row>
    <row r="112" spans="1:3" x14ac:dyDescent="0.3">
      <c r="A112" s="30">
        <v>111</v>
      </c>
      <c r="B112" s="28" t="s">
        <v>9</v>
      </c>
      <c r="C112" s="22" t="s">
        <v>190</v>
      </c>
    </row>
    <row r="113" spans="1:3" x14ac:dyDescent="0.3">
      <c r="A113" s="30">
        <v>112</v>
      </c>
      <c r="B113" s="28" t="s">
        <v>9</v>
      </c>
      <c r="C113" s="22" t="s">
        <v>192</v>
      </c>
    </row>
    <row r="114" spans="1:3" x14ac:dyDescent="0.3">
      <c r="A114" s="30">
        <v>113</v>
      </c>
      <c r="B114" s="28" t="s">
        <v>62</v>
      </c>
      <c r="C114" s="22" t="s">
        <v>193</v>
      </c>
    </row>
    <row r="115" spans="1:3" x14ac:dyDescent="0.3">
      <c r="A115" s="30">
        <v>114</v>
      </c>
      <c r="B115" s="28" t="s">
        <v>62</v>
      </c>
      <c r="C115" s="22" t="s">
        <v>194</v>
      </c>
    </row>
    <row r="116" spans="1:3" x14ac:dyDescent="0.3">
      <c r="A116" s="30">
        <v>115</v>
      </c>
      <c r="B116" s="28" t="s">
        <v>62</v>
      </c>
      <c r="C116" s="22" t="s">
        <v>195</v>
      </c>
    </row>
    <row r="117" spans="1:3" x14ac:dyDescent="0.3">
      <c r="A117" s="30">
        <v>116</v>
      </c>
      <c r="B117" s="28" t="s">
        <v>62</v>
      </c>
      <c r="C117" s="22" t="s">
        <v>196</v>
      </c>
    </row>
    <row r="118" spans="1:3" x14ac:dyDescent="0.3">
      <c r="A118" s="30">
        <v>117</v>
      </c>
      <c r="B118" s="28" t="s">
        <v>62</v>
      </c>
      <c r="C118" s="22" t="s">
        <v>197</v>
      </c>
    </row>
    <row r="119" spans="1:3" x14ac:dyDescent="0.3">
      <c r="A119" s="30">
        <v>118</v>
      </c>
      <c r="B119" s="28" t="s">
        <v>62</v>
      </c>
      <c r="C119" s="22" t="s">
        <v>198</v>
      </c>
    </row>
    <row r="120" spans="1:3" x14ac:dyDescent="0.3">
      <c r="A120" s="30">
        <v>119</v>
      </c>
      <c r="B120" s="28" t="s">
        <v>62</v>
      </c>
      <c r="C120" s="22" t="s">
        <v>199</v>
      </c>
    </row>
    <row r="121" spans="1:3" x14ac:dyDescent="0.3">
      <c r="A121" s="30">
        <v>120</v>
      </c>
      <c r="B121" s="28" t="s">
        <v>62</v>
      </c>
      <c r="C121" s="22" t="s">
        <v>200</v>
      </c>
    </row>
    <row r="122" spans="1:3" x14ac:dyDescent="0.3">
      <c r="A122" s="30">
        <v>121</v>
      </c>
      <c r="B122" s="28" t="s">
        <v>62</v>
      </c>
      <c r="C122" s="22" t="s">
        <v>201</v>
      </c>
    </row>
    <row r="123" spans="1:3" x14ac:dyDescent="0.3">
      <c r="A123" s="30">
        <v>122</v>
      </c>
      <c r="B123" s="28" t="s">
        <v>62</v>
      </c>
      <c r="C123" s="22" t="s">
        <v>202</v>
      </c>
    </row>
    <row r="124" spans="1:3" x14ac:dyDescent="0.3">
      <c r="A124" s="30">
        <v>123</v>
      </c>
      <c r="B124" s="28" t="s">
        <v>62</v>
      </c>
      <c r="C124" s="22" t="s">
        <v>203</v>
      </c>
    </row>
    <row r="125" spans="1:3" x14ac:dyDescent="0.3">
      <c r="A125" s="30">
        <v>124</v>
      </c>
      <c r="B125" s="28" t="s">
        <v>62</v>
      </c>
      <c r="C125" s="22" t="s">
        <v>204</v>
      </c>
    </row>
    <row r="126" spans="1:3" x14ac:dyDescent="0.3">
      <c r="A126" s="30">
        <v>125</v>
      </c>
      <c r="B126" s="28" t="s">
        <v>62</v>
      </c>
      <c r="C126" s="22" t="s">
        <v>205</v>
      </c>
    </row>
    <row r="127" spans="1:3" x14ac:dyDescent="0.3">
      <c r="A127" s="30">
        <v>126</v>
      </c>
      <c r="B127" s="28" t="s">
        <v>62</v>
      </c>
      <c r="C127" s="22" t="s">
        <v>206</v>
      </c>
    </row>
    <row r="128" spans="1:3" x14ac:dyDescent="0.3">
      <c r="A128" s="30">
        <v>127</v>
      </c>
      <c r="B128" s="28" t="s">
        <v>11</v>
      </c>
      <c r="C128" s="22" t="s">
        <v>207</v>
      </c>
    </row>
    <row r="129" spans="1:3" x14ac:dyDescent="0.3">
      <c r="A129" s="30">
        <v>128</v>
      </c>
      <c r="B129" s="28" t="s">
        <v>11</v>
      </c>
      <c r="C129" s="22" t="s">
        <v>208</v>
      </c>
    </row>
    <row r="130" spans="1:3" x14ac:dyDescent="0.3">
      <c r="A130" s="30">
        <v>129</v>
      </c>
      <c r="B130" s="28" t="s">
        <v>11</v>
      </c>
      <c r="C130" s="22" t="s">
        <v>209</v>
      </c>
    </row>
    <row r="131" spans="1:3" x14ac:dyDescent="0.3">
      <c r="A131" s="30">
        <v>130</v>
      </c>
      <c r="B131" s="28" t="s">
        <v>11</v>
      </c>
      <c r="C131" s="22" t="s">
        <v>210</v>
      </c>
    </row>
    <row r="132" spans="1:3" x14ac:dyDescent="0.3">
      <c r="A132" s="30">
        <v>131</v>
      </c>
      <c r="B132" s="28" t="s">
        <v>11</v>
      </c>
      <c r="C132" s="22" t="s">
        <v>211</v>
      </c>
    </row>
    <row r="133" spans="1:3" x14ac:dyDescent="0.3">
      <c r="A133" s="30">
        <v>132</v>
      </c>
      <c r="B133" s="28" t="s">
        <v>11</v>
      </c>
      <c r="C133" s="22" t="s">
        <v>212</v>
      </c>
    </row>
    <row r="134" spans="1:3" x14ac:dyDescent="0.3">
      <c r="A134" s="30">
        <v>133</v>
      </c>
      <c r="B134" s="28" t="s">
        <v>11</v>
      </c>
      <c r="C134" s="22" t="s">
        <v>213</v>
      </c>
    </row>
    <row r="135" spans="1:3" x14ac:dyDescent="0.3">
      <c r="A135" s="30">
        <v>134</v>
      </c>
      <c r="B135" s="28" t="s">
        <v>11</v>
      </c>
      <c r="C135" s="22" t="s">
        <v>214</v>
      </c>
    </row>
    <row r="136" spans="1:3" x14ac:dyDescent="0.3">
      <c r="A136" s="30">
        <v>135</v>
      </c>
      <c r="B136" s="28" t="s">
        <v>11</v>
      </c>
      <c r="C136" s="22" t="s">
        <v>215</v>
      </c>
    </row>
    <row r="137" spans="1:3" x14ac:dyDescent="0.3">
      <c r="A137" s="30">
        <v>136</v>
      </c>
      <c r="B137" s="28" t="s">
        <v>11</v>
      </c>
      <c r="C137" s="22" t="s">
        <v>216</v>
      </c>
    </row>
    <row r="138" spans="1:3" x14ac:dyDescent="0.3">
      <c r="A138" s="30">
        <v>137</v>
      </c>
      <c r="B138" s="28" t="s">
        <v>11</v>
      </c>
      <c r="C138" s="22" t="s">
        <v>217</v>
      </c>
    </row>
    <row r="139" spans="1:3" x14ac:dyDescent="0.3">
      <c r="A139" s="30">
        <v>138</v>
      </c>
      <c r="B139" s="28" t="s">
        <v>11</v>
      </c>
      <c r="C139" s="22" t="s">
        <v>218</v>
      </c>
    </row>
    <row r="140" spans="1:3" x14ac:dyDescent="0.3">
      <c r="A140" s="30">
        <v>139</v>
      </c>
      <c r="B140" s="28" t="s">
        <v>11</v>
      </c>
      <c r="C140" s="22" t="s">
        <v>219</v>
      </c>
    </row>
    <row r="141" spans="1:3" x14ac:dyDescent="0.3">
      <c r="A141" s="30">
        <v>140</v>
      </c>
      <c r="B141" s="28" t="s">
        <v>11</v>
      </c>
      <c r="C141" s="22" t="s">
        <v>220</v>
      </c>
    </row>
    <row r="142" spans="1:3" x14ac:dyDescent="0.3">
      <c r="A142" s="30">
        <v>141</v>
      </c>
      <c r="B142" s="28" t="s">
        <v>12</v>
      </c>
      <c r="C142" s="22" t="s">
        <v>221</v>
      </c>
    </row>
    <row r="143" spans="1:3" x14ac:dyDescent="0.3">
      <c r="A143" s="30">
        <v>142</v>
      </c>
      <c r="B143" s="28" t="s">
        <v>12</v>
      </c>
      <c r="C143" s="22" t="s">
        <v>222</v>
      </c>
    </row>
    <row r="144" spans="1:3" x14ac:dyDescent="0.3">
      <c r="A144" s="30">
        <v>143</v>
      </c>
      <c r="B144" s="28" t="s">
        <v>12</v>
      </c>
      <c r="C144" s="22" t="s">
        <v>223</v>
      </c>
    </row>
    <row r="145" spans="1:3" x14ac:dyDescent="0.3">
      <c r="A145" s="30">
        <v>144</v>
      </c>
      <c r="B145" s="28" t="s">
        <v>12</v>
      </c>
      <c r="C145" s="22" t="s">
        <v>224</v>
      </c>
    </row>
    <row r="146" spans="1:3" x14ac:dyDescent="0.3">
      <c r="A146" s="30">
        <v>145</v>
      </c>
      <c r="B146" s="28" t="s">
        <v>12</v>
      </c>
      <c r="C146" s="22" t="s">
        <v>225</v>
      </c>
    </row>
    <row r="147" spans="1:3" x14ac:dyDescent="0.3">
      <c r="A147" s="30">
        <v>146</v>
      </c>
      <c r="B147" s="28" t="s">
        <v>12</v>
      </c>
      <c r="C147" s="22" t="s">
        <v>226</v>
      </c>
    </row>
    <row r="148" spans="1:3" x14ac:dyDescent="0.3">
      <c r="A148" s="30">
        <v>147</v>
      </c>
      <c r="B148" s="28" t="s">
        <v>12</v>
      </c>
      <c r="C148" s="22" t="s">
        <v>227</v>
      </c>
    </row>
    <row r="149" spans="1:3" x14ac:dyDescent="0.3">
      <c r="A149" s="30">
        <v>148</v>
      </c>
      <c r="B149" s="28" t="s">
        <v>12</v>
      </c>
      <c r="C149" s="22" t="s">
        <v>228</v>
      </c>
    </row>
    <row r="150" spans="1:3" x14ac:dyDescent="0.3">
      <c r="A150" s="30">
        <v>149</v>
      </c>
      <c r="B150" s="28" t="s">
        <v>12</v>
      </c>
      <c r="C150" s="22" t="s">
        <v>229</v>
      </c>
    </row>
    <row r="151" spans="1:3" x14ac:dyDescent="0.3">
      <c r="A151" s="30">
        <v>150</v>
      </c>
      <c r="B151" s="28" t="s">
        <v>12</v>
      </c>
      <c r="C151" s="22" t="s">
        <v>231</v>
      </c>
    </row>
    <row r="152" spans="1:3" x14ac:dyDescent="0.3">
      <c r="A152" s="30">
        <v>151</v>
      </c>
      <c r="B152" s="28" t="s">
        <v>12</v>
      </c>
      <c r="C152" s="22" t="s">
        <v>232</v>
      </c>
    </row>
    <row r="153" spans="1:3" x14ac:dyDescent="0.3">
      <c r="A153" s="30">
        <v>152</v>
      </c>
      <c r="B153" s="28" t="s">
        <v>12</v>
      </c>
      <c r="C153" s="22" t="s">
        <v>233</v>
      </c>
    </row>
    <row r="154" spans="1:3" x14ac:dyDescent="0.3">
      <c r="A154" s="30">
        <v>153</v>
      </c>
      <c r="B154" s="28" t="s">
        <v>12</v>
      </c>
      <c r="C154" s="22" t="s">
        <v>234</v>
      </c>
    </row>
    <row r="155" spans="1:3" x14ac:dyDescent="0.3">
      <c r="A155" s="30">
        <v>154</v>
      </c>
      <c r="B155" s="28" t="s">
        <v>12</v>
      </c>
      <c r="C155" s="22" t="s">
        <v>235</v>
      </c>
    </row>
    <row r="156" spans="1:3" x14ac:dyDescent="0.3">
      <c r="A156" s="30">
        <v>155</v>
      </c>
      <c r="B156" s="28" t="s">
        <v>13</v>
      </c>
      <c r="C156" s="22" t="s">
        <v>236</v>
      </c>
    </row>
    <row r="157" spans="1:3" x14ac:dyDescent="0.3">
      <c r="A157" s="30">
        <v>156</v>
      </c>
      <c r="B157" s="28" t="s">
        <v>13</v>
      </c>
      <c r="C157" s="22" t="s">
        <v>237</v>
      </c>
    </row>
    <row r="158" spans="1:3" x14ac:dyDescent="0.3">
      <c r="A158" s="30">
        <v>157</v>
      </c>
      <c r="B158" s="28" t="s">
        <v>13</v>
      </c>
      <c r="C158" s="22" t="s">
        <v>238</v>
      </c>
    </row>
    <row r="159" spans="1:3" x14ac:dyDescent="0.3">
      <c r="A159" s="30">
        <v>158</v>
      </c>
      <c r="B159" s="28" t="s">
        <v>13</v>
      </c>
      <c r="C159" s="22" t="s">
        <v>239</v>
      </c>
    </row>
    <row r="160" spans="1:3" x14ac:dyDescent="0.3">
      <c r="A160" s="30">
        <v>159</v>
      </c>
      <c r="B160" s="28" t="s">
        <v>13</v>
      </c>
      <c r="C160" s="22" t="s">
        <v>240</v>
      </c>
    </row>
    <row r="161" spans="1:3" x14ac:dyDescent="0.3">
      <c r="A161" s="30">
        <v>160</v>
      </c>
      <c r="B161" s="28" t="s">
        <v>13</v>
      </c>
      <c r="C161" s="22" t="s">
        <v>241</v>
      </c>
    </row>
    <row r="162" spans="1:3" x14ac:dyDescent="0.3">
      <c r="A162" s="30">
        <v>161</v>
      </c>
      <c r="B162" s="28" t="s">
        <v>13</v>
      </c>
      <c r="C162" s="22" t="s">
        <v>242</v>
      </c>
    </row>
    <row r="163" spans="1:3" x14ac:dyDescent="0.3">
      <c r="A163" s="30">
        <v>162</v>
      </c>
      <c r="B163" s="28" t="s">
        <v>13</v>
      </c>
      <c r="C163" s="22" t="s">
        <v>243</v>
      </c>
    </row>
    <row r="164" spans="1:3" x14ac:dyDescent="0.3">
      <c r="A164" s="30">
        <v>163</v>
      </c>
      <c r="B164" s="28" t="s">
        <v>13</v>
      </c>
      <c r="C164" s="22" t="s">
        <v>244</v>
      </c>
    </row>
    <row r="165" spans="1:3" x14ac:dyDescent="0.3">
      <c r="A165" s="30">
        <v>164</v>
      </c>
      <c r="B165" s="28" t="s">
        <v>13</v>
      </c>
      <c r="C165" s="22" t="s">
        <v>246</v>
      </c>
    </row>
    <row r="166" spans="1:3" x14ac:dyDescent="0.3">
      <c r="A166" s="30">
        <v>165</v>
      </c>
      <c r="B166" s="28" t="s">
        <v>13</v>
      </c>
      <c r="C166" s="22" t="s">
        <v>248</v>
      </c>
    </row>
    <row r="167" spans="1:3" x14ac:dyDescent="0.3">
      <c r="A167" s="30">
        <v>166</v>
      </c>
      <c r="B167" s="28" t="s">
        <v>13</v>
      </c>
      <c r="C167" s="22" t="s">
        <v>250</v>
      </c>
    </row>
    <row r="168" spans="1:3" x14ac:dyDescent="0.3">
      <c r="A168" s="30">
        <v>167</v>
      </c>
      <c r="B168" s="28" t="s">
        <v>13</v>
      </c>
      <c r="C168" s="22" t="s">
        <v>251</v>
      </c>
    </row>
    <row r="169" spans="1:3" x14ac:dyDescent="0.3">
      <c r="A169" s="30">
        <v>168</v>
      </c>
      <c r="B169" s="28" t="s">
        <v>13</v>
      </c>
      <c r="C169" s="22" t="s">
        <v>252</v>
      </c>
    </row>
    <row r="170" spans="1:3" x14ac:dyDescent="0.3">
      <c r="A170" s="30">
        <v>169</v>
      </c>
      <c r="B170" s="29" t="s">
        <v>14</v>
      </c>
      <c r="C170" s="22" t="s">
        <v>253</v>
      </c>
    </row>
    <row r="171" spans="1:3" x14ac:dyDescent="0.3">
      <c r="A171" s="30">
        <v>170</v>
      </c>
      <c r="B171" s="29" t="s">
        <v>14</v>
      </c>
      <c r="C171" s="22" t="s">
        <v>254</v>
      </c>
    </row>
    <row r="172" spans="1:3" x14ac:dyDescent="0.3">
      <c r="A172" s="30">
        <v>171</v>
      </c>
      <c r="B172" s="29" t="s">
        <v>14</v>
      </c>
      <c r="C172" s="22" t="s">
        <v>255</v>
      </c>
    </row>
    <row r="173" spans="1:3" x14ac:dyDescent="0.3">
      <c r="A173" s="30">
        <v>172</v>
      </c>
      <c r="B173" s="29" t="s">
        <v>14</v>
      </c>
      <c r="C173" s="22" t="s">
        <v>256</v>
      </c>
    </row>
    <row r="174" spans="1:3" x14ac:dyDescent="0.3">
      <c r="A174" s="30">
        <v>173</v>
      </c>
      <c r="B174" s="29" t="s">
        <v>14</v>
      </c>
      <c r="C174" s="22" t="s">
        <v>257</v>
      </c>
    </row>
    <row r="175" spans="1:3" x14ac:dyDescent="0.3">
      <c r="A175" s="30">
        <v>174</v>
      </c>
      <c r="B175" s="29" t="s">
        <v>14</v>
      </c>
      <c r="C175" s="22" t="s">
        <v>258</v>
      </c>
    </row>
    <row r="176" spans="1:3" x14ac:dyDescent="0.3">
      <c r="A176" s="30">
        <v>175</v>
      </c>
      <c r="B176" s="29" t="s">
        <v>14</v>
      </c>
      <c r="C176" s="22" t="s">
        <v>259</v>
      </c>
    </row>
    <row r="177" spans="1:3" x14ac:dyDescent="0.3">
      <c r="A177" s="30">
        <v>176</v>
      </c>
      <c r="B177" s="29" t="s">
        <v>14</v>
      </c>
      <c r="C177" s="22" t="s">
        <v>260</v>
      </c>
    </row>
    <row r="178" spans="1:3" x14ac:dyDescent="0.3">
      <c r="A178" s="30">
        <v>177</v>
      </c>
      <c r="B178" s="29" t="s">
        <v>14</v>
      </c>
      <c r="C178" s="22" t="s">
        <v>261</v>
      </c>
    </row>
    <row r="179" spans="1:3" x14ac:dyDescent="0.3">
      <c r="A179" s="30">
        <v>178</v>
      </c>
      <c r="B179" s="29" t="s">
        <v>14</v>
      </c>
      <c r="C179" s="22" t="s">
        <v>262</v>
      </c>
    </row>
    <row r="180" spans="1:3" x14ac:dyDescent="0.3">
      <c r="A180" s="30">
        <v>179</v>
      </c>
      <c r="B180" s="29" t="s">
        <v>14</v>
      </c>
      <c r="C180" s="22" t="s">
        <v>263</v>
      </c>
    </row>
    <row r="181" spans="1:3" x14ac:dyDescent="0.3">
      <c r="A181" s="30">
        <v>180</v>
      </c>
      <c r="B181" s="29" t="s">
        <v>14</v>
      </c>
      <c r="C181" s="22" t="s">
        <v>264</v>
      </c>
    </row>
    <row r="182" spans="1:3" x14ac:dyDescent="0.3">
      <c r="A182" s="30">
        <v>181</v>
      </c>
      <c r="B182" s="29" t="s">
        <v>14</v>
      </c>
      <c r="C182" s="22" t="s">
        <v>265</v>
      </c>
    </row>
    <row r="183" spans="1:3" x14ac:dyDescent="0.3">
      <c r="A183" s="30">
        <v>182</v>
      </c>
      <c r="B183" s="29" t="s">
        <v>14</v>
      </c>
      <c r="C183" s="22" t="s">
        <v>266</v>
      </c>
    </row>
    <row r="184" spans="1:3" x14ac:dyDescent="0.3">
      <c r="A184" s="30">
        <v>183</v>
      </c>
      <c r="B184" s="29" t="s">
        <v>15</v>
      </c>
      <c r="C184" s="22" t="s">
        <v>267</v>
      </c>
    </row>
    <row r="185" spans="1:3" x14ac:dyDescent="0.3">
      <c r="A185" s="30">
        <v>184</v>
      </c>
      <c r="B185" s="29" t="s">
        <v>15</v>
      </c>
      <c r="C185" s="22" t="s">
        <v>268</v>
      </c>
    </row>
    <row r="186" spans="1:3" x14ac:dyDescent="0.3">
      <c r="A186" s="30">
        <v>185</v>
      </c>
      <c r="B186" s="29" t="s">
        <v>15</v>
      </c>
      <c r="C186" s="22" t="s">
        <v>269</v>
      </c>
    </row>
    <row r="187" spans="1:3" x14ac:dyDescent="0.3">
      <c r="A187" s="30">
        <v>186</v>
      </c>
      <c r="B187" s="29" t="s">
        <v>15</v>
      </c>
      <c r="C187" s="22" t="s">
        <v>270</v>
      </c>
    </row>
    <row r="188" spans="1:3" x14ac:dyDescent="0.3">
      <c r="A188" s="30">
        <v>187</v>
      </c>
      <c r="B188" s="29" t="s">
        <v>15</v>
      </c>
      <c r="C188" s="22" t="s">
        <v>271</v>
      </c>
    </row>
    <row r="189" spans="1:3" x14ac:dyDescent="0.3">
      <c r="A189" s="30">
        <v>188</v>
      </c>
      <c r="B189" s="29" t="s">
        <v>15</v>
      </c>
      <c r="C189" s="22" t="s">
        <v>272</v>
      </c>
    </row>
    <row r="190" spans="1:3" x14ac:dyDescent="0.3">
      <c r="A190" s="30">
        <v>189</v>
      </c>
      <c r="B190" s="29" t="s">
        <v>15</v>
      </c>
      <c r="C190" s="22" t="s">
        <v>273</v>
      </c>
    </row>
    <row r="191" spans="1:3" x14ac:dyDescent="0.3">
      <c r="A191" s="30">
        <v>190</v>
      </c>
      <c r="B191" s="29" t="s">
        <v>15</v>
      </c>
      <c r="C191" s="22" t="s">
        <v>274</v>
      </c>
    </row>
    <row r="192" spans="1:3" x14ac:dyDescent="0.3">
      <c r="A192" s="30">
        <v>191</v>
      </c>
      <c r="B192" s="29" t="s">
        <v>15</v>
      </c>
      <c r="C192" s="22" t="s">
        <v>275</v>
      </c>
    </row>
    <row r="193" spans="1:3" x14ac:dyDescent="0.3">
      <c r="A193" s="30">
        <v>192</v>
      </c>
      <c r="B193" s="29" t="s">
        <v>15</v>
      </c>
      <c r="C193" s="22" t="s">
        <v>276</v>
      </c>
    </row>
    <row r="194" spans="1:3" x14ac:dyDescent="0.3">
      <c r="A194" s="30">
        <v>193</v>
      </c>
      <c r="B194" s="29" t="s">
        <v>15</v>
      </c>
      <c r="C194" s="22" t="s">
        <v>277</v>
      </c>
    </row>
    <row r="195" spans="1:3" x14ac:dyDescent="0.3">
      <c r="A195" s="30">
        <v>194</v>
      </c>
      <c r="B195" s="29" t="s">
        <v>15</v>
      </c>
      <c r="C195" s="22" t="s">
        <v>278</v>
      </c>
    </row>
    <row r="196" spans="1:3" x14ac:dyDescent="0.3">
      <c r="A196" s="30">
        <v>195</v>
      </c>
      <c r="B196" s="29" t="s">
        <v>15</v>
      </c>
      <c r="C196" s="22" t="s">
        <v>279</v>
      </c>
    </row>
    <row r="197" spans="1:3" x14ac:dyDescent="0.3">
      <c r="A197" s="30">
        <v>196</v>
      </c>
      <c r="B197" s="29" t="s">
        <v>15</v>
      </c>
      <c r="C197" s="22" t="s">
        <v>280</v>
      </c>
    </row>
    <row r="198" spans="1:3" x14ac:dyDescent="0.3">
      <c r="A198" s="30">
        <v>197</v>
      </c>
      <c r="B198" s="29" t="s">
        <v>16</v>
      </c>
      <c r="C198" s="22" t="s">
        <v>281</v>
      </c>
    </row>
    <row r="199" spans="1:3" x14ac:dyDescent="0.3">
      <c r="A199" s="30">
        <v>198</v>
      </c>
      <c r="B199" s="29" t="s">
        <v>16</v>
      </c>
      <c r="C199" s="22" t="s">
        <v>282</v>
      </c>
    </row>
    <row r="200" spans="1:3" x14ac:dyDescent="0.3">
      <c r="A200" s="30">
        <v>199</v>
      </c>
      <c r="B200" s="29" t="s">
        <v>16</v>
      </c>
      <c r="C200" s="22" t="s">
        <v>284</v>
      </c>
    </row>
    <row r="201" spans="1:3" x14ac:dyDescent="0.3">
      <c r="A201" s="30">
        <v>200</v>
      </c>
      <c r="B201" s="29" t="s">
        <v>16</v>
      </c>
      <c r="C201" s="22" t="s">
        <v>285</v>
      </c>
    </row>
    <row r="202" spans="1:3" x14ac:dyDescent="0.3">
      <c r="A202" s="30">
        <v>201</v>
      </c>
      <c r="B202" s="29" t="s">
        <v>16</v>
      </c>
      <c r="C202" s="22" t="s">
        <v>286</v>
      </c>
    </row>
    <row r="203" spans="1:3" x14ac:dyDescent="0.3">
      <c r="A203" s="30">
        <v>202</v>
      </c>
      <c r="B203" s="29" t="s">
        <v>16</v>
      </c>
      <c r="C203" s="22" t="s">
        <v>287</v>
      </c>
    </row>
    <row r="204" spans="1:3" x14ac:dyDescent="0.3">
      <c r="A204" s="30">
        <v>203</v>
      </c>
      <c r="B204" s="29" t="s">
        <v>16</v>
      </c>
      <c r="C204" s="22" t="s">
        <v>288</v>
      </c>
    </row>
    <row r="205" spans="1:3" x14ac:dyDescent="0.3">
      <c r="A205" s="30">
        <v>204</v>
      </c>
      <c r="B205" s="29" t="s">
        <v>16</v>
      </c>
      <c r="C205" s="22" t="s">
        <v>289</v>
      </c>
    </row>
    <row r="206" spans="1:3" x14ac:dyDescent="0.3">
      <c r="A206" s="30">
        <v>205</v>
      </c>
      <c r="B206" s="29" t="s">
        <v>16</v>
      </c>
      <c r="C206" s="22" t="s">
        <v>290</v>
      </c>
    </row>
    <row r="207" spans="1:3" x14ac:dyDescent="0.3">
      <c r="A207" s="30">
        <v>206</v>
      </c>
      <c r="B207" s="29" t="s">
        <v>16</v>
      </c>
      <c r="C207" s="22" t="s">
        <v>291</v>
      </c>
    </row>
    <row r="208" spans="1:3" x14ac:dyDescent="0.3">
      <c r="A208" s="30">
        <v>207</v>
      </c>
      <c r="B208" s="29" t="s">
        <v>16</v>
      </c>
      <c r="C208" s="22" t="s">
        <v>292</v>
      </c>
    </row>
    <row r="209" spans="1:3" x14ac:dyDescent="0.3">
      <c r="A209" s="30">
        <v>208</v>
      </c>
      <c r="B209" s="29" t="s">
        <v>16</v>
      </c>
      <c r="C209" s="22" t="s">
        <v>293</v>
      </c>
    </row>
    <row r="210" spans="1:3" x14ac:dyDescent="0.3">
      <c r="A210" s="30">
        <v>209</v>
      </c>
      <c r="B210" s="29" t="s">
        <v>16</v>
      </c>
      <c r="C210" s="22" t="s">
        <v>294</v>
      </c>
    </row>
    <row r="211" spans="1:3" x14ac:dyDescent="0.3">
      <c r="A211" s="30">
        <v>210</v>
      </c>
      <c r="B211" s="29" t="s">
        <v>16</v>
      </c>
      <c r="C211" s="22" t="s">
        <v>295</v>
      </c>
    </row>
    <row r="212" spans="1:3" x14ac:dyDescent="0.3">
      <c r="A212" s="30">
        <v>211</v>
      </c>
      <c r="B212" s="29" t="s">
        <v>17</v>
      </c>
      <c r="C212" s="22" t="s">
        <v>296</v>
      </c>
    </row>
    <row r="213" spans="1:3" x14ac:dyDescent="0.3">
      <c r="A213" s="30">
        <v>212</v>
      </c>
      <c r="B213" s="29" t="s">
        <v>17</v>
      </c>
      <c r="C213" s="22" t="s">
        <v>298</v>
      </c>
    </row>
    <row r="214" spans="1:3" x14ac:dyDescent="0.3">
      <c r="A214" s="30">
        <v>213</v>
      </c>
      <c r="B214" s="29" t="s">
        <v>17</v>
      </c>
      <c r="C214" s="22" t="s">
        <v>299</v>
      </c>
    </row>
    <row r="215" spans="1:3" x14ac:dyDescent="0.3">
      <c r="A215" s="30">
        <v>214</v>
      </c>
      <c r="B215" s="29" t="s">
        <v>17</v>
      </c>
      <c r="C215" s="22" t="s">
        <v>300</v>
      </c>
    </row>
    <row r="216" spans="1:3" x14ac:dyDescent="0.3">
      <c r="A216" s="30">
        <v>215</v>
      </c>
      <c r="B216" s="29" t="s">
        <v>17</v>
      </c>
      <c r="C216" s="22" t="s">
        <v>301</v>
      </c>
    </row>
    <row r="217" spans="1:3" x14ac:dyDescent="0.3">
      <c r="A217" s="30">
        <v>216</v>
      </c>
      <c r="B217" s="29" t="s">
        <v>17</v>
      </c>
      <c r="C217" s="22" t="s">
        <v>302</v>
      </c>
    </row>
    <row r="218" spans="1:3" x14ac:dyDescent="0.3">
      <c r="A218" s="30">
        <v>217</v>
      </c>
      <c r="B218" s="29" t="s">
        <v>17</v>
      </c>
      <c r="C218" s="22" t="s">
        <v>303</v>
      </c>
    </row>
    <row r="219" spans="1:3" x14ac:dyDescent="0.3">
      <c r="A219" s="30">
        <v>218</v>
      </c>
      <c r="B219" s="29" t="s">
        <v>17</v>
      </c>
      <c r="C219" s="22" t="s">
        <v>305</v>
      </c>
    </row>
    <row r="220" spans="1:3" x14ac:dyDescent="0.3">
      <c r="A220" s="30">
        <v>219</v>
      </c>
      <c r="B220" s="29" t="s">
        <v>17</v>
      </c>
      <c r="C220" s="22" t="s">
        <v>306</v>
      </c>
    </row>
    <row r="221" spans="1:3" x14ac:dyDescent="0.3">
      <c r="A221" s="30">
        <v>220</v>
      </c>
      <c r="B221" s="29" t="s">
        <v>17</v>
      </c>
      <c r="C221" s="22" t="s">
        <v>307</v>
      </c>
    </row>
    <row r="222" spans="1:3" x14ac:dyDescent="0.3">
      <c r="A222" s="30">
        <v>221</v>
      </c>
      <c r="B222" s="29" t="s">
        <v>17</v>
      </c>
      <c r="C222" s="22" t="s">
        <v>308</v>
      </c>
    </row>
    <row r="223" spans="1:3" x14ac:dyDescent="0.3">
      <c r="A223" s="30">
        <v>222</v>
      </c>
      <c r="B223" s="29" t="s">
        <v>17</v>
      </c>
      <c r="C223" s="22" t="s">
        <v>309</v>
      </c>
    </row>
    <row r="224" spans="1:3" x14ac:dyDescent="0.3">
      <c r="A224" s="30">
        <v>223</v>
      </c>
      <c r="B224" s="29" t="s">
        <v>17</v>
      </c>
      <c r="C224" s="22" t="s">
        <v>310</v>
      </c>
    </row>
    <row r="225" spans="1:3" x14ac:dyDescent="0.3">
      <c r="A225" s="30">
        <v>224</v>
      </c>
      <c r="B225" s="29" t="s">
        <v>17</v>
      </c>
      <c r="C225" s="22" t="s">
        <v>311</v>
      </c>
    </row>
    <row r="226" spans="1:3" x14ac:dyDescent="0.3">
      <c r="A226" s="30">
        <v>225</v>
      </c>
      <c r="B226" s="29" t="s">
        <v>18</v>
      </c>
      <c r="C226" s="22" t="s">
        <v>312</v>
      </c>
    </row>
    <row r="227" spans="1:3" x14ac:dyDescent="0.3">
      <c r="A227" s="30">
        <v>226</v>
      </c>
      <c r="B227" s="29" t="s">
        <v>18</v>
      </c>
      <c r="C227" s="22" t="s">
        <v>313</v>
      </c>
    </row>
    <row r="228" spans="1:3" x14ac:dyDescent="0.3">
      <c r="A228" s="30">
        <v>227</v>
      </c>
      <c r="B228" s="29" t="s">
        <v>18</v>
      </c>
      <c r="C228" s="22" t="s">
        <v>314</v>
      </c>
    </row>
    <row r="229" spans="1:3" x14ac:dyDescent="0.3">
      <c r="A229" s="30">
        <v>228</v>
      </c>
      <c r="B229" s="29" t="s">
        <v>18</v>
      </c>
      <c r="C229" s="22" t="s">
        <v>315</v>
      </c>
    </row>
    <row r="230" spans="1:3" x14ac:dyDescent="0.3">
      <c r="A230" s="30">
        <v>229</v>
      </c>
      <c r="B230" s="29" t="s">
        <v>18</v>
      </c>
      <c r="C230" s="22" t="s">
        <v>316</v>
      </c>
    </row>
    <row r="231" spans="1:3" x14ac:dyDescent="0.3">
      <c r="A231" s="30">
        <v>230</v>
      </c>
      <c r="B231" s="29" t="s">
        <v>18</v>
      </c>
      <c r="C231" s="22" t="s">
        <v>317</v>
      </c>
    </row>
    <row r="232" spans="1:3" x14ac:dyDescent="0.3">
      <c r="A232" s="30">
        <v>231</v>
      </c>
      <c r="B232" s="29" t="s">
        <v>18</v>
      </c>
      <c r="C232" s="22" t="s">
        <v>318</v>
      </c>
    </row>
    <row r="233" spans="1:3" x14ac:dyDescent="0.3">
      <c r="A233" s="30">
        <v>232</v>
      </c>
      <c r="B233" s="29" t="s">
        <v>18</v>
      </c>
      <c r="C233" s="22" t="s">
        <v>319</v>
      </c>
    </row>
    <row r="234" spans="1:3" x14ac:dyDescent="0.3">
      <c r="A234" s="30">
        <v>233</v>
      </c>
      <c r="B234" s="29" t="s">
        <v>18</v>
      </c>
      <c r="C234" s="22" t="s">
        <v>320</v>
      </c>
    </row>
    <row r="235" spans="1:3" x14ac:dyDescent="0.3">
      <c r="A235" s="30">
        <v>234</v>
      </c>
      <c r="B235" s="29" t="s">
        <v>18</v>
      </c>
      <c r="C235" s="22" t="s">
        <v>321</v>
      </c>
    </row>
    <row r="236" spans="1:3" x14ac:dyDescent="0.3">
      <c r="A236" s="30">
        <v>235</v>
      </c>
      <c r="B236" s="29" t="s">
        <v>18</v>
      </c>
      <c r="C236" s="22" t="s">
        <v>322</v>
      </c>
    </row>
    <row r="237" spans="1:3" x14ac:dyDescent="0.3">
      <c r="A237" s="30">
        <v>236</v>
      </c>
      <c r="B237" s="29" t="s">
        <v>18</v>
      </c>
      <c r="C237" s="22" t="s">
        <v>323</v>
      </c>
    </row>
    <row r="238" spans="1:3" x14ac:dyDescent="0.3">
      <c r="A238" s="30">
        <v>237</v>
      </c>
      <c r="B238" s="29" t="s">
        <v>18</v>
      </c>
      <c r="C238" s="22" t="s">
        <v>324</v>
      </c>
    </row>
    <row r="239" spans="1:3" x14ac:dyDescent="0.3">
      <c r="A239" s="30">
        <v>238</v>
      </c>
      <c r="B239" s="29" t="s">
        <v>18</v>
      </c>
      <c r="C239" s="22" t="s">
        <v>325</v>
      </c>
    </row>
    <row r="240" spans="1:3" x14ac:dyDescent="0.3">
      <c r="A240" s="30">
        <v>239</v>
      </c>
      <c r="B240" s="29" t="s">
        <v>19</v>
      </c>
      <c r="C240" s="22" t="s">
        <v>326</v>
      </c>
    </row>
    <row r="241" spans="1:3" x14ac:dyDescent="0.3">
      <c r="A241" s="30">
        <v>240</v>
      </c>
      <c r="B241" s="29" t="s">
        <v>19</v>
      </c>
      <c r="C241" s="22" t="s">
        <v>327</v>
      </c>
    </row>
    <row r="242" spans="1:3" x14ac:dyDescent="0.3">
      <c r="A242" s="30">
        <v>241</v>
      </c>
      <c r="B242" s="29" t="s">
        <v>19</v>
      </c>
      <c r="C242" s="22" t="s">
        <v>329</v>
      </c>
    </row>
    <row r="243" spans="1:3" x14ac:dyDescent="0.3">
      <c r="A243" s="30">
        <v>242</v>
      </c>
      <c r="B243" s="29" t="s">
        <v>19</v>
      </c>
      <c r="C243" s="22" t="s">
        <v>330</v>
      </c>
    </row>
    <row r="244" spans="1:3" x14ac:dyDescent="0.3">
      <c r="A244" s="30">
        <v>243</v>
      </c>
      <c r="B244" s="29" t="s">
        <v>19</v>
      </c>
      <c r="C244" s="22" t="s">
        <v>331</v>
      </c>
    </row>
    <row r="245" spans="1:3" x14ac:dyDescent="0.3">
      <c r="A245" s="30">
        <v>244</v>
      </c>
      <c r="B245" s="29" t="s">
        <v>19</v>
      </c>
      <c r="C245" s="22" t="s">
        <v>332</v>
      </c>
    </row>
    <row r="246" spans="1:3" x14ac:dyDescent="0.3">
      <c r="A246" s="30">
        <v>245</v>
      </c>
      <c r="B246" s="29" t="s">
        <v>19</v>
      </c>
      <c r="C246" s="22" t="s">
        <v>334</v>
      </c>
    </row>
    <row r="247" spans="1:3" x14ac:dyDescent="0.3">
      <c r="A247" s="30">
        <v>246</v>
      </c>
      <c r="B247" s="29" t="s">
        <v>19</v>
      </c>
      <c r="C247" s="22" t="s">
        <v>336</v>
      </c>
    </row>
    <row r="248" spans="1:3" x14ac:dyDescent="0.3">
      <c r="A248" s="30">
        <v>247</v>
      </c>
      <c r="B248" s="29" t="s">
        <v>19</v>
      </c>
      <c r="C248" s="22" t="s">
        <v>337</v>
      </c>
    </row>
    <row r="249" spans="1:3" x14ac:dyDescent="0.3">
      <c r="A249" s="30">
        <v>248</v>
      </c>
      <c r="B249" s="29" t="s">
        <v>19</v>
      </c>
      <c r="C249" s="22" t="s">
        <v>338</v>
      </c>
    </row>
    <row r="250" spans="1:3" x14ac:dyDescent="0.3">
      <c r="A250" s="30">
        <v>249</v>
      </c>
      <c r="B250" s="29" t="s">
        <v>19</v>
      </c>
      <c r="C250" s="22" t="s">
        <v>339</v>
      </c>
    </row>
    <row r="251" spans="1:3" x14ac:dyDescent="0.3">
      <c r="A251" s="30">
        <v>250</v>
      </c>
      <c r="B251" s="29" t="s">
        <v>19</v>
      </c>
      <c r="C251" s="22" t="s">
        <v>340</v>
      </c>
    </row>
    <row r="252" spans="1:3" x14ac:dyDescent="0.3">
      <c r="A252" s="30">
        <v>251</v>
      </c>
      <c r="B252" s="29" t="s">
        <v>19</v>
      </c>
      <c r="C252" s="22" t="s">
        <v>341</v>
      </c>
    </row>
    <row r="253" spans="1:3" x14ac:dyDescent="0.3">
      <c r="A253" s="30">
        <v>252</v>
      </c>
      <c r="B253" s="29" t="s">
        <v>19</v>
      </c>
      <c r="C253" s="22" t="s">
        <v>342</v>
      </c>
    </row>
    <row r="254" spans="1:3" x14ac:dyDescent="0.3">
      <c r="A254" s="30">
        <v>253</v>
      </c>
      <c r="B254" s="29" t="s">
        <v>20</v>
      </c>
      <c r="C254" s="22" t="s">
        <v>343</v>
      </c>
    </row>
    <row r="255" spans="1:3" x14ac:dyDescent="0.3">
      <c r="A255" s="30">
        <v>254</v>
      </c>
      <c r="B255" s="29" t="s">
        <v>20</v>
      </c>
      <c r="C255" s="22" t="s">
        <v>344</v>
      </c>
    </row>
    <row r="256" spans="1:3" x14ac:dyDescent="0.3">
      <c r="A256" s="30">
        <v>255</v>
      </c>
      <c r="B256" s="29" t="s">
        <v>20</v>
      </c>
      <c r="C256" s="22" t="s">
        <v>345</v>
      </c>
    </row>
    <row r="257" spans="1:3" x14ac:dyDescent="0.3">
      <c r="A257" s="30">
        <v>256</v>
      </c>
      <c r="B257" s="29" t="s">
        <v>20</v>
      </c>
      <c r="C257" s="22" t="s">
        <v>346</v>
      </c>
    </row>
    <row r="258" spans="1:3" x14ac:dyDescent="0.3">
      <c r="A258" s="30">
        <v>257</v>
      </c>
      <c r="B258" s="29" t="s">
        <v>20</v>
      </c>
      <c r="C258" s="22" t="s">
        <v>347</v>
      </c>
    </row>
    <row r="259" spans="1:3" x14ac:dyDescent="0.3">
      <c r="A259" s="30">
        <v>258</v>
      </c>
      <c r="B259" s="29" t="s">
        <v>20</v>
      </c>
      <c r="C259" s="22" t="s">
        <v>348</v>
      </c>
    </row>
    <row r="260" spans="1:3" x14ac:dyDescent="0.3">
      <c r="A260" s="30">
        <v>259</v>
      </c>
      <c r="B260" s="29" t="s">
        <v>20</v>
      </c>
      <c r="C260" s="22" t="s">
        <v>349</v>
      </c>
    </row>
    <row r="261" spans="1:3" x14ac:dyDescent="0.3">
      <c r="A261" s="30">
        <v>260</v>
      </c>
      <c r="B261" s="29" t="s">
        <v>20</v>
      </c>
      <c r="C261" s="22" t="s">
        <v>350</v>
      </c>
    </row>
    <row r="262" spans="1:3" x14ac:dyDescent="0.3">
      <c r="A262" s="30">
        <v>261</v>
      </c>
      <c r="B262" s="29" t="s">
        <v>20</v>
      </c>
      <c r="C262" s="22" t="s">
        <v>351</v>
      </c>
    </row>
    <row r="263" spans="1:3" x14ac:dyDescent="0.3">
      <c r="A263" s="30">
        <v>262</v>
      </c>
      <c r="B263" s="29" t="s">
        <v>20</v>
      </c>
      <c r="C263" s="22" t="s">
        <v>352</v>
      </c>
    </row>
    <row r="264" spans="1:3" x14ac:dyDescent="0.3">
      <c r="A264" s="30">
        <v>263</v>
      </c>
      <c r="B264" s="29" t="s">
        <v>20</v>
      </c>
      <c r="C264" s="22" t="s">
        <v>353</v>
      </c>
    </row>
    <row r="265" spans="1:3" x14ac:dyDescent="0.3">
      <c r="A265" s="30">
        <v>264</v>
      </c>
      <c r="B265" s="29" t="s">
        <v>20</v>
      </c>
      <c r="C265" s="22" t="s">
        <v>354</v>
      </c>
    </row>
    <row r="266" spans="1:3" x14ac:dyDescent="0.3">
      <c r="A266" s="30">
        <v>265</v>
      </c>
      <c r="B266" s="29" t="s">
        <v>20</v>
      </c>
      <c r="C266" s="22" t="s">
        <v>355</v>
      </c>
    </row>
    <row r="267" spans="1:3" x14ac:dyDescent="0.3">
      <c r="A267" s="30">
        <v>266</v>
      </c>
      <c r="B267" s="29" t="s">
        <v>20</v>
      </c>
      <c r="C267" s="22" t="s">
        <v>356</v>
      </c>
    </row>
    <row r="268" spans="1:3" x14ac:dyDescent="0.3">
      <c r="A268" s="30">
        <v>267</v>
      </c>
      <c r="B268" s="29" t="s">
        <v>21</v>
      </c>
      <c r="C268" s="22" t="s">
        <v>357</v>
      </c>
    </row>
    <row r="269" spans="1:3" x14ac:dyDescent="0.3">
      <c r="A269" s="30">
        <v>268</v>
      </c>
      <c r="B269" s="29" t="s">
        <v>21</v>
      </c>
      <c r="C269" s="22" t="s">
        <v>358</v>
      </c>
    </row>
    <row r="270" spans="1:3" x14ac:dyDescent="0.3">
      <c r="A270" s="30">
        <v>269</v>
      </c>
      <c r="B270" s="29" t="s">
        <v>21</v>
      </c>
      <c r="C270" s="22" t="s">
        <v>359</v>
      </c>
    </row>
    <row r="271" spans="1:3" x14ac:dyDescent="0.3">
      <c r="A271" s="30">
        <v>270</v>
      </c>
      <c r="B271" s="29" t="s">
        <v>21</v>
      </c>
      <c r="C271" s="22" t="s">
        <v>360</v>
      </c>
    </row>
    <row r="272" spans="1:3" x14ac:dyDescent="0.3">
      <c r="A272" s="30">
        <v>271</v>
      </c>
      <c r="B272" s="29" t="s">
        <v>21</v>
      </c>
      <c r="C272" s="22" t="s">
        <v>361</v>
      </c>
    </row>
    <row r="273" spans="1:3" x14ac:dyDescent="0.3">
      <c r="A273" s="30">
        <v>272</v>
      </c>
      <c r="B273" s="29" t="s">
        <v>21</v>
      </c>
      <c r="C273" s="22" t="s">
        <v>362</v>
      </c>
    </row>
    <row r="274" spans="1:3" x14ac:dyDescent="0.3">
      <c r="A274" s="30">
        <v>273</v>
      </c>
      <c r="B274" s="29" t="s">
        <v>21</v>
      </c>
      <c r="C274" s="22" t="s">
        <v>363</v>
      </c>
    </row>
    <row r="275" spans="1:3" x14ac:dyDescent="0.3">
      <c r="A275" s="30">
        <v>274</v>
      </c>
      <c r="B275" s="29" t="s">
        <v>21</v>
      </c>
      <c r="C275" s="22" t="s">
        <v>364</v>
      </c>
    </row>
    <row r="276" spans="1:3" x14ac:dyDescent="0.3">
      <c r="A276" s="30">
        <v>275</v>
      </c>
      <c r="B276" s="29" t="s">
        <v>21</v>
      </c>
      <c r="C276" s="22" t="s">
        <v>365</v>
      </c>
    </row>
    <row r="277" spans="1:3" x14ac:dyDescent="0.3">
      <c r="A277" s="30">
        <v>276</v>
      </c>
      <c r="B277" s="29" t="s">
        <v>21</v>
      </c>
      <c r="C277" s="22" t="s">
        <v>366</v>
      </c>
    </row>
    <row r="278" spans="1:3" x14ac:dyDescent="0.3">
      <c r="A278" s="30">
        <v>277</v>
      </c>
      <c r="B278" s="29" t="s">
        <v>21</v>
      </c>
      <c r="C278" s="22" t="s">
        <v>367</v>
      </c>
    </row>
    <row r="279" spans="1:3" x14ac:dyDescent="0.3">
      <c r="A279" s="30">
        <v>278</v>
      </c>
      <c r="B279" s="29" t="s">
        <v>21</v>
      </c>
      <c r="C279" s="22" t="s">
        <v>368</v>
      </c>
    </row>
    <row r="280" spans="1:3" x14ac:dyDescent="0.3">
      <c r="A280" s="30">
        <v>279</v>
      </c>
      <c r="B280" s="29" t="s">
        <v>21</v>
      </c>
      <c r="C280" s="22" t="s">
        <v>369</v>
      </c>
    </row>
    <row r="281" spans="1:3" x14ac:dyDescent="0.3">
      <c r="A281" s="30">
        <v>280</v>
      </c>
      <c r="B281" s="29" t="s">
        <v>21</v>
      </c>
      <c r="C281" s="22" t="s">
        <v>370</v>
      </c>
    </row>
    <row r="282" spans="1:3" x14ac:dyDescent="0.3">
      <c r="A282" s="30">
        <v>281</v>
      </c>
      <c r="B282" s="29" t="s">
        <v>22</v>
      </c>
      <c r="C282" s="22" t="s">
        <v>371</v>
      </c>
    </row>
    <row r="283" spans="1:3" x14ac:dyDescent="0.3">
      <c r="A283" s="30">
        <v>282</v>
      </c>
      <c r="B283" s="29" t="s">
        <v>22</v>
      </c>
      <c r="C283" s="22" t="s">
        <v>372</v>
      </c>
    </row>
    <row r="284" spans="1:3" x14ac:dyDescent="0.3">
      <c r="A284" s="30">
        <v>283</v>
      </c>
      <c r="B284" s="29" t="s">
        <v>22</v>
      </c>
      <c r="C284" s="22" t="s">
        <v>373</v>
      </c>
    </row>
    <row r="285" spans="1:3" x14ac:dyDescent="0.3">
      <c r="A285" s="30">
        <v>284</v>
      </c>
      <c r="B285" s="29" t="s">
        <v>22</v>
      </c>
      <c r="C285" s="22" t="s">
        <v>374</v>
      </c>
    </row>
    <row r="286" spans="1:3" x14ac:dyDescent="0.3">
      <c r="A286" s="30">
        <v>285</v>
      </c>
      <c r="B286" s="29" t="s">
        <v>22</v>
      </c>
      <c r="C286" s="22" t="s">
        <v>375</v>
      </c>
    </row>
    <row r="287" spans="1:3" x14ac:dyDescent="0.3">
      <c r="A287" s="30">
        <v>286</v>
      </c>
      <c r="B287" s="29" t="s">
        <v>22</v>
      </c>
      <c r="C287" s="22" t="s">
        <v>376</v>
      </c>
    </row>
    <row r="288" spans="1:3" x14ac:dyDescent="0.3">
      <c r="A288" s="30">
        <v>287</v>
      </c>
      <c r="B288" s="29" t="s">
        <v>22</v>
      </c>
      <c r="C288" s="22" t="s">
        <v>377</v>
      </c>
    </row>
    <row r="289" spans="1:3" x14ac:dyDescent="0.3">
      <c r="A289" s="30">
        <v>288</v>
      </c>
      <c r="B289" s="29" t="s">
        <v>22</v>
      </c>
      <c r="C289" s="22" t="s">
        <v>378</v>
      </c>
    </row>
    <row r="290" spans="1:3" x14ac:dyDescent="0.3">
      <c r="A290" s="30">
        <v>289</v>
      </c>
      <c r="B290" s="29" t="s">
        <v>22</v>
      </c>
      <c r="C290" s="22" t="s">
        <v>379</v>
      </c>
    </row>
    <row r="291" spans="1:3" x14ac:dyDescent="0.3">
      <c r="A291" s="30">
        <v>290</v>
      </c>
      <c r="B291" s="29" t="s">
        <v>22</v>
      </c>
      <c r="C291" s="22" t="s">
        <v>380</v>
      </c>
    </row>
    <row r="292" spans="1:3" x14ac:dyDescent="0.3">
      <c r="A292" s="30">
        <v>291</v>
      </c>
      <c r="B292" s="29" t="s">
        <v>22</v>
      </c>
      <c r="C292" s="22" t="s">
        <v>381</v>
      </c>
    </row>
    <row r="293" spans="1:3" x14ac:dyDescent="0.3">
      <c r="A293" s="30">
        <v>292</v>
      </c>
      <c r="B293" s="29" t="s">
        <v>22</v>
      </c>
      <c r="C293" s="22" t="s">
        <v>382</v>
      </c>
    </row>
    <row r="294" spans="1:3" x14ac:dyDescent="0.3">
      <c r="A294" s="30">
        <v>293</v>
      </c>
      <c r="B294" s="29" t="s">
        <v>22</v>
      </c>
      <c r="C294" s="22" t="s">
        <v>383</v>
      </c>
    </row>
    <row r="295" spans="1:3" x14ac:dyDescent="0.3">
      <c r="A295" s="30">
        <v>294</v>
      </c>
      <c r="B295" s="29" t="s">
        <v>22</v>
      </c>
      <c r="C295" s="22" t="s">
        <v>384</v>
      </c>
    </row>
    <row r="296" spans="1:3" x14ac:dyDescent="0.3">
      <c r="A296" s="30">
        <v>295</v>
      </c>
      <c r="B296" s="29" t="s">
        <v>23</v>
      </c>
      <c r="C296" s="22" t="s">
        <v>385</v>
      </c>
    </row>
    <row r="297" spans="1:3" x14ac:dyDescent="0.3">
      <c r="A297" s="30">
        <v>296</v>
      </c>
      <c r="B297" s="29" t="s">
        <v>23</v>
      </c>
      <c r="C297" s="22" t="s">
        <v>386</v>
      </c>
    </row>
    <row r="298" spans="1:3" x14ac:dyDescent="0.3">
      <c r="A298" s="30">
        <v>297</v>
      </c>
      <c r="B298" s="29" t="s">
        <v>23</v>
      </c>
      <c r="C298" s="22" t="s">
        <v>387</v>
      </c>
    </row>
    <row r="299" spans="1:3" x14ac:dyDescent="0.3">
      <c r="A299" s="30">
        <v>298</v>
      </c>
      <c r="B299" s="29" t="s">
        <v>23</v>
      </c>
      <c r="C299" s="22" t="s">
        <v>388</v>
      </c>
    </row>
    <row r="300" spans="1:3" x14ac:dyDescent="0.3">
      <c r="A300" s="30">
        <v>299</v>
      </c>
      <c r="B300" s="29" t="s">
        <v>23</v>
      </c>
      <c r="C300" s="22" t="s">
        <v>389</v>
      </c>
    </row>
    <row r="301" spans="1:3" x14ac:dyDescent="0.3">
      <c r="A301" s="30">
        <v>300</v>
      </c>
      <c r="B301" s="29" t="s">
        <v>23</v>
      </c>
      <c r="C301" s="22" t="s">
        <v>390</v>
      </c>
    </row>
    <row r="302" spans="1:3" x14ac:dyDescent="0.3">
      <c r="A302" s="30">
        <v>301</v>
      </c>
      <c r="B302" s="29" t="s">
        <v>23</v>
      </c>
      <c r="C302" s="22" t="s">
        <v>391</v>
      </c>
    </row>
    <row r="303" spans="1:3" x14ac:dyDescent="0.3">
      <c r="A303" s="30">
        <v>302</v>
      </c>
      <c r="B303" s="29" t="s">
        <v>23</v>
      </c>
      <c r="C303" s="38" t="s">
        <v>393</v>
      </c>
    </row>
    <row r="304" spans="1:3" x14ac:dyDescent="0.3">
      <c r="A304" s="30">
        <v>303</v>
      </c>
      <c r="B304" s="29" t="s">
        <v>23</v>
      </c>
      <c r="C304" s="22" t="s">
        <v>394</v>
      </c>
    </row>
    <row r="305" spans="1:3" x14ac:dyDescent="0.3">
      <c r="A305" s="30">
        <v>304</v>
      </c>
      <c r="B305" s="29" t="s">
        <v>23</v>
      </c>
      <c r="C305" s="22" t="s">
        <v>395</v>
      </c>
    </row>
    <row r="306" spans="1:3" x14ac:dyDescent="0.3">
      <c r="A306" s="30">
        <v>305</v>
      </c>
      <c r="B306" s="29" t="s">
        <v>23</v>
      </c>
      <c r="C306" s="22" t="s">
        <v>396</v>
      </c>
    </row>
    <row r="307" spans="1:3" x14ac:dyDescent="0.3">
      <c r="A307" s="30">
        <v>306</v>
      </c>
      <c r="B307" s="29" t="s">
        <v>23</v>
      </c>
      <c r="C307" s="22" t="s">
        <v>397</v>
      </c>
    </row>
    <row r="308" spans="1:3" x14ac:dyDescent="0.3">
      <c r="A308" s="30">
        <v>307</v>
      </c>
      <c r="B308" s="29" t="s">
        <v>23</v>
      </c>
      <c r="C308" s="22" t="s">
        <v>398</v>
      </c>
    </row>
    <row r="309" spans="1:3" x14ac:dyDescent="0.3">
      <c r="A309" s="30">
        <v>308</v>
      </c>
      <c r="B309" s="29" t="s">
        <v>23</v>
      </c>
      <c r="C309" s="22" t="s">
        <v>399</v>
      </c>
    </row>
    <row r="310" spans="1:3" x14ac:dyDescent="0.3">
      <c r="A310" s="30">
        <v>309</v>
      </c>
      <c r="B310" s="29" t="s">
        <v>24</v>
      </c>
      <c r="C310" s="22" t="s">
        <v>400</v>
      </c>
    </row>
    <row r="311" spans="1:3" x14ac:dyDescent="0.3">
      <c r="A311" s="30">
        <v>310</v>
      </c>
      <c r="B311" s="29" t="s">
        <v>24</v>
      </c>
      <c r="C311" s="22" t="s">
        <v>401</v>
      </c>
    </row>
    <row r="312" spans="1:3" x14ac:dyDescent="0.3">
      <c r="A312" s="30">
        <v>311</v>
      </c>
      <c r="B312" s="29" t="s">
        <v>24</v>
      </c>
      <c r="C312" s="22" t="s">
        <v>402</v>
      </c>
    </row>
    <row r="313" spans="1:3" x14ac:dyDescent="0.3">
      <c r="A313" s="30">
        <v>312</v>
      </c>
      <c r="B313" s="29" t="s">
        <v>24</v>
      </c>
      <c r="C313" s="22" t="s">
        <v>403</v>
      </c>
    </row>
    <row r="314" spans="1:3" x14ac:dyDescent="0.3">
      <c r="A314" s="30">
        <v>313</v>
      </c>
      <c r="B314" s="29" t="s">
        <v>24</v>
      </c>
      <c r="C314" s="22" t="s">
        <v>404</v>
      </c>
    </row>
    <row r="315" spans="1:3" x14ac:dyDescent="0.3">
      <c r="A315" s="30">
        <v>314</v>
      </c>
      <c r="B315" s="29" t="s">
        <v>24</v>
      </c>
      <c r="C315" s="22" t="s">
        <v>405</v>
      </c>
    </row>
    <row r="316" spans="1:3" x14ac:dyDescent="0.3">
      <c r="A316" s="30">
        <v>315</v>
      </c>
      <c r="B316" s="29" t="s">
        <v>24</v>
      </c>
      <c r="C316" s="22" t="s">
        <v>406</v>
      </c>
    </row>
    <row r="317" spans="1:3" x14ac:dyDescent="0.3">
      <c r="A317" s="30">
        <v>316</v>
      </c>
      <c r="B317" s="29" t="s">
        <v>24</v>
      </c>
      <c r="C317" s="22" t="s">
        <v>407</v>
      </c>
    </row>
    <row r="318" spans="1:3" x14ac:dyDescent="0.3">
      <c r="A318" s="30">
        <v>317</v>
      </c>
      <c r="B318" s="29" t="s">
        <v>24</v>
      </c>
      <c r="C318" s="22" t="s">
        <v>408</v>
      </c>
    </row>
    <row r="319" spans="1:3" x14ac:dyDescent="0.3">
      <c r="A319" s="30">
        <v>318</v>
      </c>
      <c r="B319" s="29" t="s">
        <v>24</v>
      </c>
      <c r="C319" s="22" t="s">
        <v>409</v>
      </c>
    </row>
    <row r="320" spans="1:3" x14ac:dyDescent="0.3">
      <c r="A320" s="30">
        <v>319</v>
      </c>
      <c r="B320" s="29" t="s">
        <v>24</v>
      </c>
      <c r="C320" s="22" t="s">
        <v>410</v>
      </c>
    </row>
    <row r="321" spans="1:3" x14ac:dyDescent="0.3">
      <c r="A321" s="30">
        <v>320</v>
      </c>
      <c r="B321" s="29" t="s">
        <v>24</v>
      </c>
      <c r="C321" s="22" t="s">
        <v>411</v>
      </c>
    </row>
    <row r="322" spans="1:3" x14ac:dyDescent="0.3">
      <c r="A322" s="30">
        <v>321</v>
      </c>
      <c r="B322" s="29" t="s">
        <v>24</v>
      </c>
      <c r="C322" s="22" t="s">
        <v>412</v>
      </c>
    </row>
    <row r="323" spans="1:3" x14ac:dyDescent="0.3">
      <c r="A323" s="30">
        <v>322</v>
      </c>
      <c r="B323" s="29" t="s">
        <v>24</v>
      </c>
      <c r="C323" s="22" t="s">
        <v>413</v>
      </c>
    </row>
    <row r="324" spans="1:3" x14ac:dyDescent="0.3">
      <c r="A324" s="30">
        <v>323</v>
      </c>
      <c r="B324" s="29" t="s">
        <v>25</v>
      </c>
      <c r="C324" s="22" t="s">
        <v>414</v>
      </c>
    </row>
    <row r="325" spans="1:3" x14ac:dyDescent="0.3">
      <c r="A325" s="30">
        <v>324</v>
      </c>
      <c r="B325" s="29" t="s">
        <v>25</v>
      </c>
      <c r="C325" s="22" t="s">
        <v>415</v>
      </c>
    </row>
    <row r="326" spans="1:3" x14ac:dyDescent="0.3">
      <c r="A326" s="30">
        <v>325</v>
      </c>
      <c r="B326" s="29" t="s">
        <v>25</v>
      </c>
      <c r="C326" s="22" t="s">
        <v>416</v>
      </c>
    </row>
    <row r="327" spans="1:3" x14ac:dyDescent="0.3">
      <c r="A327" s="30">
        <v>326</v>
      </c>
      <c r="B327" s="29" t="s">
        <v>25</v>
      </c>
      <c r="C327" s="22" t="s">
        <v>417</v>
      </c>
    </row>
    <row r="328" spans="1:3" x14ac:dyDescent="0.3">
      <c r="A328" s="30">
        <v>327</v>
      </c>
      <c r="B328" s="29" t="s">
        <v>25</v>
      </c>
      <c r="C328" s="22" t="s">
        <v>418</v>
      </c>
    </row>
    <row r="329" spans="1:3" x14ac:dyDescent="0.3">
      <c r="A329" s="30">
        <v>328</v>
      </c>
      <c r="B329" s="29" t="s">
        <v>25</v>
      </c>
      <c r="C329" s="22" t="s">
        <v>419</v>
      </c>
    </row>
    <row r="330" spans="1:3" x14ac:dyDescent="0.3">
      <c r="A330" s="30">
        <v>329</v>
      </c>
      <c r="B330" s="29" t="s">
        <v>25</v>
      </c>
      <c r="C330" s="22" t="s">
        <v>420</v>
      </c>
    </row>
    <row r="331" spans="1:3" x14ac:dyDescent="0.3">
      <c r="A331" s="30">
        <v>330</v>
      </c>
      <c r="B331" s="29" t="s">
        <v>25</v>
      </c>
      <c r="C331" s="22" t="s">
        <v>421</v>
      </c>
    </row>
    <row r="332" spans="1:3" x14ac:dyDescent="0.3">
      <c r="A332" s="30">
        <v>331</v>
      </c>
      <c r="B332" s="29" t="s">
        <v>25</v>
      </c>
      <c r="C332" s="22" t="s">
        <v>422</v>
      </c>
    </row>
    <row r="333" spans="1:3" x14ac:dyDescent="0.3">
      <c r="A333" s="30">
        <v>332</v>
      </c>
      <c r="B333" s="29" t="s">
        <v>25</v>
      </c>
      <c r="C333" s="22" t="s">
        <v>423</v>
      </c>
    </row>
    <row r="334" spans="1:3" x14ac:dyDescent="0.3">
      <c r="A334" s="30">
        <v>333</v>
      </c>
      <c r="B334" s="29" t="s">
        <v>25</v>
      </c>
      <c r="C334" s="22" t="s">
        <v>424</v>
      </c>
    </row>
    <row r="335" spans="1:3" x14ac:dyDescent="0.3">
      <c r="A335" s="30">
        <v>334</v>
      </c>
      <c r="B335" s="29" t="s">
        <v>25</v>
      </c>
      <c r="C335" s="22" t="s">
        <v>425</v>
      </c>
    </row>
    <row r="336" spans="1:3" x14ac:dyDescent="0.3">
      <c r="A336" s="30">
        <v>335</v>
      </c>
      <c r="B336" s="29" t="s">
        <v>25</v>
      </c>
      <c r="C336" s="22" t="s">
        <v>426</v>
      </c>
    </row>
    <row r="337" spans="1:3" x14ac:dyDescent="0.3">
      <c r="A337" s="30">
        <v>336</v>
      </c>
      <c r="B337" s="29" t="s">
        <v>25</v>
      </c>
      <c r="C337" s="22" t="s">
        <v>427</v>
      </c>
    </row>
    <row r="338" spans="1:3" x14ac:dyDescent="0.3">
      <c r="A338" s="30">
        <v>337</v>
      </c>
      <c r="B338" s="29" t="s">
        <v>26</v>
      </c>
      <c r="C338" s="22" t="s">
        <v>428</v>
      </c>
    </row>
    <row r="339" spans="1:3" x14ac:dyDescent="0.3">
      <c r="A339" s="30">
        <v>338</v>
      </c>
      <c r="B339" s="29" t="s">
        <v>26</v>
      </c>
      <c r="C339" s="22" t="s">
        <v>429</v>
      </c>
    </row>
    <row r="340" spans="1:3" x14ac:dyDescent="0.3">
      <c r="A340" s="30">
        <v>339</v>
      </c>
      <c r="B340" s="29" t="s">
        <v>26</v>
      </c>
      <c r="C340" s="22" t="s">
        <v>430</v>
      </c>
    </row>
    <row r="341" spans="1:3" x14ac:dyDescent="0.3">
      <c r="A341" s="30">
        <v>340</v>
      </c>
      <c r="B341" s="29" t="s">
        <v>26</v>
      </c>
      <c r="C341" s="22" t="s">
        <v>431</v>
      </c>
    </row>
    <row r="342" spans="1:3" x14ac:dyDescent="0.3">
      <c r="A342" s="30">
        <v>341</v>
      </c>
      <c r="B342" s="29" t="s">
        <v>26</v>
      </c>
      <c r="C342" s="22" t="s">
        <v>432</v>
      </c>
    </row>
    <row r="343" spans="1:3" x14ac:dyDescent="0.3">
      <c r="A343" s="30">
        <v>342</v>
      </c>
      <c r="B343" s="29" t="s">
        <v>26</v>
      </c>
      <c r="C343" s="22" t="s">
        <v>433</v>
      </c>
    </row>
    <row r="344" spans="1:3" x14ac:dyDescent="0.3">
      <c r="A344" s="30">
        <v>343</v>
      </c>
      <c r="B344" s="29" t="s">
        <v>26</v>
      </c>
      <c r="C344" s="22" t="s">
        <v>434</v>
      </c>
    </row>
    <row r="345" spans="1:3" x14ac:dyDescent="0.3">
      <c r="A345" s="30">
        <v>344</v>
      </c>
      <c r="B345" s="29" t="s">
        <v>26</v>
      </c>
      <c r="C345" s="22" t="s">
        <v>435</v>
      </c>
    </row>
    <row r="346" spans="1:3" x14ac:dyDescent="0.3">
      <c r="A346" s="30">
        <v>345</v>
      </c>
      <c r="B346" s="29" t="s">
        <v>26</v>
      </c>
      <c r="C346" s="22" t="s">
        <v>436</v>
      </c>
    </row>
    <row r="347" spans="1:3" x14ac:dyDescent="0.3">
      <c r="A347" s="30">
        <v>346</v>
      </c>
      <c r="B347" s="29" t="s">
        <v>26</v>
      </c>
      <c r="C347" s="22" t="s">
        <v>437</v>
      </c>
    </row>
    <row r="348" spans="1:3" x14ac:dyDescent="0.3">
      <c r="A348" s="30">
        <v>347</v>
      </c>
      <c r="B348" s="29" t="s">
        <v>26</v>
      </c>
      <c r="C348" s="22" t="s">
        <v>438</v>
      </c>
    </row>
    <row r="349" spans="1:3" x14ac:dyDescent="0.3">
      <c r="A349" s="30">
        <v>348</v>
      </c>
      <c r="B349" s="29" t="s">
        <v>26</v>
      </c>
      <c r="C349" s="22" t="s">
        <v>439</v>
      </c>
    </row>
    <row r="350" spans="1:3" x14ac:dyDescent="0.3">
      <c r="A350" s="30">
        <v>349</v>
      </c>
      <c r="B350" s="29" t="s">
        <v>26</v>
      </c>
      <c r="C350" s="22" t="s">
        <v>440</v>
      </c>
    </row>
    <row r="351" spans="1:3" x14ac:dyDescent="0.3">
      <c r="A351" s="30">
        <v>350</v>
      </c>
      <c r="B351" s="29" t="s">
        <v>26</v>
      </c>
      <c r="C351" s="22" t="s">
        <v>441</v>
      </c>
    </row>
    <row r="352" spans="1:3" x14ac:dyDescent="0.3">
      <c r="A352" s="30">
        <v>351</v>
      </c>
      <c r="B352" s="29" t="s">
        <v>27</v>
      </c>
      <c r="C352" s="22" t="s">
        <v>442</v>
      </c>
    </row>
    <row r="353" spans="1:3" x14ac:dyDescent="0.3">
      <c r="A353" s="30">
        <v>352</v>
      </c>
      <c r="B353" s="29" t="s">
        <v>27</v>
      </c>
      <c r="C353" s="22" t="s">
        <v>443</v>
      </c>
    </row>
    <row r="354" spans="1:3" x14ac:dyDescent="0.3">
      <c r="A354" s="30">
        <v>353</v>
      </c>
      <c r="B354" s="29" t="s">
        <v>27</v>
      </c>
      <c r="C354" s="22" t="s">
        <v>445</v>
      </c>
    </row>
    <row r="355" spans="1:3" x14ac:dyDescent="0.3">
      <c r="A355" s="30">
        <v>354</v>
      </c>
      <c r="B355" s="29" t="s">
        <v>27</v>
      </c>
      <c r="C355" s="22" t="s">
        <v>446</v>
      </c>
    </row>
    <row r="356" spans="1:3" x14ac:dyDescent="0.3">
      <c r="A356" s="30">
        <v>355</v>
      </c>
      <c r="B356" s="29" t="s">
        <v>27</v>
      </c>
      <c r="C356" s="22" t="s">
        <v>447</v>
      </c>
    </row>
    <row r="357" spans="1:3" x14ac:dyDescent="0.3">
      <c r="A357" s="30">
        <v>356</v>
      </c>
      <c r="B357" s="29" t="s">
        <v>27</v>
      </c>
      <c r="C357" s="22" t="s">
        <v>448</v>
      </c>
    </row>
    <row r="358" spans="1:3" x14ac:dyDescent="0.3">
      <c r="A358" s="30">
        <v>357</v>
      </c>
      <c r="B358" s="29" t="s">
        <v>27</v>
      </c>
      <c r="C358" s="22" t="s">
        <v>449</v>
      </c>
    </row>
    <row r="359" spans="1:3" x14ac:dyDescent="0.3">
      <c r="A359" s="30">
        <v>358</v>
      </c>
      <c r="B359" s="29" t="s">
        <v>27</v>
      </c>
      <c r="C359" s="22" t="s">
        <v>451</v>
      </c>
    </row>
    <row r="360" spans="1:3" x14ac:dyDescent="0.3">
      <c r="A360" s="30">
        <v>359</v>
      </c>
      <c r="B360" s="29" t="s">
        <v>27</v>
      </c>
      <c r="C360" s="22" t="s">
        <v>452</v>
      </c>
    </row>
    <row r="361" spans="1:3" x14ac:dyDescent="0.3">
      <c r="A361" s="30">
        <v>360</v>
      </c>
      <c r="B361" s="29" t="s">
        <v>27</v>
      </c>
      <c r="C361" s="22" t="s">
        <v>453</v>
      </c>
    </row>
    <row r="362" spans="1:3" x14ac:dyDescent="0.3">
      <c r="A362" s="30">
        <v>361</v>
      </c>
      <c r="B362" s="29" t="s">
        <v>27</v>
      </c>
      <c r="C362" s="22" t="s">
        <v>454</v>
      </c>
    </row>
    <row r="363" spans="1:3" x14ac:dyDescent="0.3">
      <c r="A363" s="30">
        <v>362</v>
      </c>
      <c r="B363" s="29" t="s">
        <v>27</v>
      </c>
      <c r="C363" s="22" t="s">
        <v>455</v>
      </c>
    </row>
    <row r="364" spans="1:3" x14ac:dyDescent="0.3">
      <c r="A364" s="30">
        <v>363</v>
      </c>
      <c r="B364" s="29" t="s">
        <v>27</v>
      </c>
      <c r="C364" s="22" t="s">
        <v>456</v>
      </c>
    </row>
    <row r="365" spans="1:3" x14ac:dyDescent="0.3">
      <c r="A365" s="30">
        <v>364</v>
      </c>
      <c r="B365" s="29" t="s">
        <v>27</v>
      </c>
      <c r="C365" s="22" t="s">
        <v>457</v>
      </c>
    </row>
    <row r="366" spans="1:3" x14ac:dyDescent="0.3">
      <c r="A366" s="30">
        <v>365</v>
      </c>
      <c r="B366" s="29" t="s">
        <v>28</v>
      </c>
      <c r="C366" s="22" t="s">
        <v>458</v>
      </c>
    </row>
    <row r="367" spans="1:3" x14ac:dyDescent="0.3">
      <c r="A367" s="30">
        <v>366</v>
      </c>
      <c r="B367" s="29" t="s">
        <v>28</v>
      </c>
      <c r="C367" s="22" t="s">
        <v>459</v>
      </c>
    </row>
    <row r="368" spans="1:3" x14ac:dyDescent="0.3">
      <c r="A368" s="30">
        <v>367</v>
      </c>
      <c r="B368" s="29" t="s">
        <v>28</v>
      </c>
      <c r="C368" s="22" t="s">
        <v>460</v>
      </c>
    </row>
    <row r="369" spans="1:3" x14ac:dyDescent="0.3">
      <c r="A369" s="30">
        <v>368</v>
      </c>
      <c r="B369" s="29" t="s">
        <v>28</v>
      </c>
      <c r="C369" s="22" t="s">
        <v>461</v>
      </c>
    </row>
    <row r="370" spans="1:3" x14ac:dyDescent="0.3">
      <c r="A370" s="30">
        <v>369</v>
      </c>
      <c r="B370" s="29" t="s">
        <v>28</v>
      </c>
      <c r="C370" s="22" t="s">
        <v>462</v>
      </c>
    </row>
    <row r="371" spans="1:3" x14ac:dyDescent="0.3">
      <c r="A371" s="30">
        <v>370</v>
      </c>
      <c r="B371" s="29" t="s">
        <v>28</v>
      </c>
      <c r="C371" s="22" t="s">
        <v>463</v>
      </c>
    </row>
    <row r="372" spans="1:3" x14ac:dyDescent="0.3">
      <c r="A372" s="30">
        <v>371</v>
      </c>
      <c r="B372" s="29" t="s">
        <v>28</v>
      </c>
      <c r="C372" s="22" t="s">
        <v>464</v>
      </c>
    </row>
    <row r="373" spans="1:3" x14ac:dyDescent="0.3">
      <c r="A373" s="30">
        <v>372</v>
      </c>
      <c r="B373" s="29" t="s">
        <v>28</v>
      </c>
      <c r="C373" s="22" t="s">
        <v>465</v>
      </c>
    </row>
    <row r="374" spans="1:3" x14ac:dyDescent="0.3">
      <c r="A374" s="30">
        <v>373</v>
      </c>
      <c r="B374" s="29" t="s">
        <v>28</v>
      </c>
      <c r="C374" s="22" t="s">
        <v>466</v>
      </c>
    </row>
    <row r="375" spans="1:3" x14ac:dyDescent="0.3">
      <c r="A375" s="30">
        <v>374</v>
      </c>
      <c r="B375" s="29" t="s">
        <v>28</v>
      </c>
      <c r="C375" s="22" t="s">
        <v>467</v>
      </c>
    </row>
    <row r="376" spans="1:3" x14ac:dyDescent="0.3">
      <c r="A376" s="30">
        <v>375</v>
      </c>
      <c r="B376" s="29" t="s">
        <v>28</v>
      </c>
      <c r="C376" s="22" t="s">
        <v>468</v>
      </c>
    </row>
    <row r="377" spans="1:3" x14ac:dyDescent="0.3">
      <c r="A377" s="30">
        <v>376</v>
      </c>
      <c r="B377" s="29" t="s">
        <v>28</v>
      </c>
      <c r="C377" s="22" t="s">
        <v>469</v>
      </c>
    </row>
    <row r="378" spans="1:3" x14ac:dyDescent="0.3">
      <c r="A378" s="30">
        <v>377</v>
      </c>
      <c r="B378" s="29" t="s">
        <v>28</v>
      </c>
      <c r="C378" s="22" t="s">
        <v>470</v>
      </c>
    </row>
    <row r="379" spans="1:3" x14ac:dyDescent="0.3">
      <c r="A379" s="30">
        <v>378</v>
      </c>
      <c r="B379" s="29" t="s">
        <v>28</v>
      </c>
      <c r="C379" s="22" t="s">
        <v>471</v>
      </c>
    </row>
    <row r="380" spans="1:3" x14ac:dyDescent="0.3">
      <c r="A380" s="30">
        <v>379</v>
      </c>
      <c r="B380" s="29" t="s">
        <v>29</v>
      </c>
      <c r="C380" s="22" t="s">
        <v>472</v>
      </c>
    </row>
    <row r="381" spans="1:3" x14ac:dyDescent="0.3">
      <c r="A381" s="30">
        <v>380</v>
      </c>
      <c r="B381" s="29" t="s">
        <v>29</v>
      </c>
      <c r="C381" s="22" t="s">
        <v>473</v>
      </c>
    </row>
    <row r="382" spans="1:3" x14ac:dyDescent="0.3">
      <c r="A382" s="30">
        <v>381</v>
      </c>
      <c r="B382" s="29" t="s">
        <v>29</v>
      </c>
      <c r="C382" s="22" t="s">
        <v>474</v>
      </c>
    </row>
    <row r="383" spans="1:3" x14ac:dyDescent="0.3">
      <c r="A383" s="30">
        <v>382</v>
      </c>
      <c r="B383" s="29" t="s">
        <v>29</v>
      </c>
      <c r="C383" s="22" t="s">
        <v>475</v>
      </c>
    </row>
    <row r="384" spans="1:3" x14ac:dyDescent="0.3">
      <c r="A384" s="30">
        <v>383</v>
      </c>
      <c r="B384" s="29" t="s">
        <v>29</v>
      </c>
      <c r="C384" s="22" t="s">
        <v>476</v>
      </c>
    </row>
    <row r="385" spans="1:3" x14ac:dyDescent="0.3">
      <c r="A385" s="30">
        <v>384</v>
      </c>
      <c r="B385" s="29" t="s">
        <v>29</v>
      </c>
      <c r="C385" s="22" t="s">
        <v>477</v>
      </c>
    </row>
    <row r="386" spans="1:3" x14ac:dyDescent="0.3">
      <c r="A386" s="30">
        <v>385</v>
      </c>
      <c r="B386" s="29" t="s">
        <v>29</v>
      </c>
      <c r="C386" s="22" t="s">
        <v>478</v>
      </c>
    </row>
    <row r="387" spans="1:3" x14ac:dyDescent="0.3">
      <c r="A387" s="30">
        <v>386</v>
      </c>
      <c r="B387" s="29" t="s">
        <v>29</v>
      </c>
      <c r="C387" s="22" t="s">
        <v>479</v>
      </c>
    </row>
    <row r="388" spans="1:3" x14ac:dyDescent="0.3">
      <c r="A388" s="30">
        <v>387</v>
      </c>
      <c r="B388" s="29" t="s">
        <v>29</v>
      </c>
      <c r="C388" s="22" t="s">
        <v>480</v>
      </c>
    </row>
    <row r="389" spans="1:3" x14ac:dyDescent="0.3">
      <c r="A389" s="30">
        <v>388</v>
      </c>
      <c r="B389" s="29" t="s">
        <v>29</v>
      </c>
      <c r="C389" s="22" t="s">
        <v>481</v>
      </c>
    </row>
    <row r="390" spans="1:3" x14ac:dyDescent="0.3">
      <c r="A390" s="30">
        <v>389</v>
      </c>
      <c r="B390" s="29" t="s">
        <v>29</v>
      </c>
      <c r="C390" s="22" t="s">
        <v>482</v>
      </c>
    </row>
    <row r="391" spans="1:3" x14ac:dyDescent="0.3">
      <c r="A391" s="30">
        <v>390</v>
      </c>
      <c r="B391" s="29" t="s">
        <v>29</v>
      </c>
      <c r="C391" s="22" t="s">
        <v>483</v>
      </c>
    </row>
    <row r="392" spans="1:3" x14ac:dyDescent="0.3">
      <c r="A392" s="30">
        <v>391</v>
      </c>
      <c r="B392" s="29" t="s">
        <v>29</v>
      </c>
      <c r="C392" s="22" t="s">
        <v>484</v>
      </c>
    </row>
    <row r="393" spans="1:3" x14ac:dyDescent="0.3">
      <c r="A393" s="30">
        <v>392</v>
      </c>
      <c r="B393" s="29" t="s">
        <v>29</v>
      </c>
      <c r="C393" s="22" t="s">
        <v>485</v>
      </c>
    </row>
    <row r="394" spans="1:3" x14ac:dyDescent="0.3">
      <c r="A394" s="30">
        <v>393</v>
      </c>
      <c r="B394" s="29" t="s">
        <v>30</v>
      </c>
      <c r="C394" s="22" t="s">
        <v>486</v>
      </c>
    </row>
    <row r="395" spans="1:3" x14ac:dyDescent="0.3">
      <c r="A395" s="30">
        <v>394</v>
      </c>
      <c r="B395" s="29" t="s">
        <v>30</v>
      </c>
      <c r="C395" s="22" t="s">
        <v>487</v>
      </c>
    </row>
    <row r="396" spans="1:3" x14ac:dyDescent="0.3">
      <c r="A396" s="30">
        <v>395</v>
      </c>
      <c r="B396" s="29" t="s">
        <v>30</v>
      </c>
      <c r="C396" s="22" t="s">
        <v>488</v>
      </c>
    </row>
    <row r="397" spans="1:3" x14ac:dyDescent="0.3">
      <c r="A397" s="30">
        <v>396</v>
      </c>
      <c r="B397" s="29" t="s">
        <v>30</v>
      </c>
      <c r="C397" s="22" t="s">
        <v>489</v>
      </c>
    </row>
    <row r="398" spans="1:3" x14ac:dyDescent="0.3">
      <c r="A398" s="30">
        <v>397</v>
      </c>
      <c r="B398" s="29" t="s">
        <v>30</v>
      </c>
      <c r="C398" s="22" t="s">
        <v>491</v>
      </c>
    </row>
    <row r="399" spans="1:3" x14ac:dyDescent="0.3">
      <c r="A399" s="30">
        <v>398</v>
      </c>
      <c r="B399" s="29" t="s">
        <v>30</v>
      </c>
      <c r="C399" s="22" t="s">
        <v>492</v>
      </c>
    </row>
    <row r="400" spans="1:3" x14ac:dyDescent="0.3">
      <c r="A400" s="30">
        <v>399</v>
      </c>
      <c r="B400" s="29" t="s">
        <v>30</v>
      </c>
      <c r="C400" s="22" t="s">
        <v>493</v>
      </c>
    </row>
    <row r="401" spans="1:3" x14ac:dyDescent="0.3">
      <c r="A401" s="30">
        <v>400</v>
      </c>
      <c r="B401" s="29" t="s">
        <v>30</v>
      </c>
      <c r="C401" s="22" t="s">
        <v>494</v>
      </c>
    </row>
    <row r="402" spans="1:3" x14ac:dyDescent="0.3">
      <c r="A402" s="30">
        <v>401</v>
      </c>
      <c r="B402" s="29" t="s">
        <v>30</v>
      </c>
      <c r="C402" s="22" t="s">
        <v>495</v>
      </c>
    </row>
    <row r="403" spans="1:3" x14ac:dyDescent="0.3">
      <c r="A403" s="30">
        <v>402</v>
      </c>
      <c r="B403" s="29" t="s">
        <v>30</v>
      </c>
      <c r="C403" s="22" t="s">
        <v>496</v>
      </c>
    </row>
    <row r="404" spans="1:3" x14ac:dyDescent="0.3">
      <c r="A404" s="30">
        <v>403</v>
      </c>
      <c r="B404" s="29" t="s">
        <v>30</v>
      </c>
      <c r="C404" s="22" t="s">
        <v>497</v>
      </c>
    </row>
    <row r="405" spans="1:3" x14ac:dyDescent="0.3">
      <c r="A405" s="30">
        <v>404</v>
      </c>
      <c r="B405" s="29" t="s">
        <v>30</v>
      </c>
      <c r="C405" s="22" t="s">
        <v>498</v>
      </c>
    </row>
    <row r="406" spans="1:3" x14ac:dyDescent="0.3">
      <c r="A406" s="30">
        <v>405</v>
      </c>
      <c r="B406" s="29" t="s">
        <v>30</v>
      </c>
      <c r="C406" s="22" t="s">
        <v>499</v>
      </c>
    </row>
    <row r="407" spans="1:3" x14ac:dyDescent="0.3">
      <c r="A407" s="30">
        <v>406</v>
      </c>
      <c r="B407" s="29" t="s">
        <v>30</v>
      </c>
      <c r="C407" s="22" t="s">
        <v>500</v>
      </c>
    </row>
    <row r="408" spans="1:3" x14ac:dyDescent="0.3">
      <c r="A408" s="30">
        <v>407</v>
      </c>
      <c r="B408" s="29" t="s">
        <v>31</v>
      </c>
      <c r="C408" s="22" t="s">
        <v>501</v>
      </c>
    </row>
    <row r="409" spans="1:3" x14ac:dyDescent="0.3">
      <c r="A409" s="30">
        <v>408</v>
      </c>
      <c r="B409" s="29" t="s">
        <v>31</v>
      </c>
      <c r="C409" s="22" t="s">
        <v>502</v>
      </c>
    </row>
    <row r="410" spans="1:3" x14ac:dyDescent="0.3">
      <c r="A410" s="30">
        <v>409</v>
      </c>
      <c r="B410" s="29" t="s">
        <v>31</v>
      </c>
      <c r="C410" s="22" t="s">
        <v>503</v>
      </c>
    </row>
    <row r="411" spans="1:3" x14ac:dyDescent="0.3">
      <c r="A411" s="30">
        <v>410</v>
      </c>
      <c r="B411" s="29" t="s">
        <v>31</v>
      </c>
      <c r="C411" s="22" t="s">
        <v>504</v>
      </c>
    </row>
    <row r="412" spans="1:3" x14ac:dyDescent="0.3">
      <c r="A412" s="30">
        <v>411</v>
      </c>
      <c r="B412" s="29" t="s">
        <v>31</v>
      </c>
      <c r="C412" s="22" t="s">
        <v>505</v>
      </c>
    </row>
    <row r="413" spans="1:3" x14ac:dyDescent="0.3">
      <c r="A413" s="30">
        <v>412</v>
      </c>
      <c r="B413" s="29" t="s">
        <v>31</v>
      </c>
      <c r="C413" s="22" t="s">
        <v>506</v>
      </c>
    </row>
    <row r="414" spans="1:3" x14ac:dyDescent="0.3">
      <c r="A414" s="30">
        <v>413</v>
      </c>
      <c r="B414" s="29" t="s">
        <v>31</v>
      </c>
      <c r="C414" s="22" t="s">
        <v>507</v>
      </c>
    </row>
    <row r="415" spans="1:3" x14ac:dyDescent="0.3">
      <c r="A415" s="30">
        <v>414</v>
      </c>
      <c r="B415" s="29" t="s">
        <v>31</v>
      </c>
      <c r="C415" s="22" t="s">
        <v>508</v>
      </c>
    </row>
    <row r="416" spans="1:3" x14ac:dyDescent="0.3">
      <c r="A416" s="30">
        <v>415</v>
      </c>
      <c r="B416" s="29" t="s">
        <v>31</v>
      </c>
      <c r="C416" s="22" t="s">
        <v>509</v>
      </c>
    </row>
    <row r="417" spans="1:3" x14ac:dyDescent="0.3">
      <c r="A417" s="30">
        <v>416</v>
      </c>
      <c r="B417" s="29" t="s">
        <v>31</v>
      </c>
      <c r="C417" s="22" t="s">
        <v>510</v>
      </c>
    </row>
    <row r="418" spans="1:3" x14ac:dyDescent="0.3">
      <c r="A418" s="30">
        <v>417</v>
      </c>
      <c r="B418" s="29" t="s">
        <v>31</v>
      </c>
      <c r="C418" s="22" t="s">
        <v>511</v>
      </c>
    </row>
    <row r="419" spans="1:3" x14ac:dyDescent="0.3">
      <c r="A419" s="30">
        <v>418</v>
      </c>
      <c r="B419" s="29" t="s">
        <v>31</v>
      </c>
      <c r="C419" s="22" t="s">
        <v>512</v>
      </c>
    </row>
    <row r="420" spans="1:3" x14ac:dyDescent="0.3">
      <c r="A420" s="30">
        <v>419</v>
      </c>
      <c r="B420" s="29" t="s">
        <v>31</v>
      </c>
      <c r="C420" s="22" t="s">
        <v>513</v>
      </c>
    </row>
    <row r="421" spans="1:3" ht="15" thickBot="1" x14ac:dyDescent="0.35">
      <c r="A421" s="39">
        <v>420</v>
      </c>
      <c r="B421" s="40" t="s">
        <v>31</v>
      </c>
      <c r="C421" s="23" t="s">
        <v>514</v>
      </c>
    </row>
    <row r="422" spans="1:3" x14ac:dyDescent="0.3">
      <c r="A422" s="32"/>
    </row>
    <row r="423" spans="1:3" x14ac:dyDescent="0.3">
      <c r="A423" s="32"/>
    </row>
    <row r="424" spans="1:3" x14ac:dyDescent="0.3">
      <c r="A424" s="32"/>
    </row>
    <row r="425" spans="1:3" x14ac:dyDescent="0.3">
      <c r="A425" s="32"/>
    </row>
    <row r="426" spans="1:3" x14ac:dyDescent="0.3">
      <c r="A426" s="32"/>
    </row>
    <row r="427" spans="1:3" x14ac:dyDescent="0.3">
      <c r="A427" s="32"/>
    </row>
    <row r="428" spans="1:3" x14ac:dyDescent="0.3">
      <c r="A428" s="32"/>
    </row>
    <row r="429" spans="1:3" x14ac:dyDescent="0.3">
      <c r="A429" s="32"/>
    </row>
    <row r="430" spans="1:3" x14ac:dyDescent="0.3">
      <c r="A430" s="32"/>
    </row>
    <row r="431" spans="1:3" x14ac:dyDescent="0.3">
      <c r="A431" s="32"/>
    </row>
    <row r="432" spans="1:3" x14ac:dyDescent="0.3">
      <c r="A432" s="32"/>
    </row>
    <row r="433" spans="1:1" x14ac:dyDescent="0.3">
      <c r="A433" s="32"/>
    </row>
    <row r="434" spans="1:1" x14ac:dyDescent="0.3">
      <c r="A434" s="32"/>
    </row>
    <row r="435" spans="1:1" x14ac:dyDescent="0.3">
      <c r="A435" s="32"/>
    </row>
    <row r="436" spans="1:1" x14ac:dyDescent="0.3">
      <c r="A436" s="32"/>
    </row>
    <row r="437" spans="1:1" x14ac:dyDescent="0.3">
      <c r="A437" s="32"/>
    </row>
    <row r="438" spans="1:1" x14ac:dyDescent="0.3">
      <c r="A438" s="32"/>
    </row>
    <row r="439" spans="1:1" x14ac:dyDescent="0.3">
      <c r="A439" s="32"/>
    </row>
    <row r="440" spans="1:1" x14ac:dyDescent="0.3">
      <c r="A440" s="32"/>
    </row>
    <row r="441" spans="1:1" x14ac:dyDescent="0.3">
      <c r="A441" s="32"/>
    </row>
    <row r="442" spans="1:1" x14ac:dyDescent="0.3">
      <c r="A442" s="32"/>
    </row>
    <row r="443" spans="1:1" x14ac:dyDescent="0.3">
      <c r="A443" s="32"/>
    </row>
    <row r="444" spans="1:1" x14ac:dyDescent="0.3">
      <c r="A444" s="32"/>
    </row>
    <row r="445" spans="1:1" x14ac:dyDescent="0.3">
      <c r="A445" s="32"/>
    </row>
    <row r="446" spans="1:1" x14ac:dyDescent="0.3">
      <c r="A446" s="32"/>
    </row>
    <row r="447" spans="1:1" x14ac:dyDescent="0.3">
      <c r="A447" s="32"/>
    </row>
    <row r="448" spans="1:1" x14ac:dyDescent="0.3">
      <c r="A448" s="32"/>
    </row>
    <row r="449" spans="1:1" x14ac:dyDescent="0.3">
      <c r="A449" s="32"/>
    </row>
    <row r="450" spans="1:1" x14ac:dyDescent="0.3">
      <c r="A450" s="32"/>
    </row>
    <row r="451" spans="1:1" x14ac:dyDescent="0.3">
      <c r="A451" s="32"/>
    </row>
    <row r="452" spans="1:1" x14ac:dyDescent="0.3">
      <c r="A452" s="32"/>
    </row>
    <row r="453" spans="1:1" x14ac:dyDescent="0.3">
      <c r="A453" s="32"/>
    </row>
    <row r="454" spans="1:1" x14ac:dyDescent="0.3">
      <c r="A454" s="32"/>
    </row>
    <row r="455" spans="1:1" x14ac:dyDescent="0.3">
      <c r="A455" s="32"/>
    </row>
    <row r="456" spans="1:1" x14ac:dyDescent="0.3">
      <c r="A456" s="32"/>
    </row>
    <row r="457" spans="1:1" x14ac:dyDescent="0.3">
      <c r="A457" s="32"/>
    </row>
    <row r="458" spans="1:1" x14ac:dyDescent="0.3">
      <c r="A458" s="32"/>
    </row>
    <row r="459" spans="1:1" x14ac:dyDescent="0.3">
      <c r="A459" s="32"/>
    </row>
    <row r="460" spans="1:1" x14ac:dyDescent="0.3">
      <c r="A460" s="32"/>
    </row>
    <row r="461" spans="1:1" x14ac:dyDescent="0.3">
      <c r="A461" s="32"/>
    </row>
    <row r="462" spans="1:1" x14ac:dyDescent="0.3">
      <c r="A462" s="32"/>
    </row>
    <row r="463" spans="1:1" x14ac:dyDescent="0.3">
      <c r="A463" s="32"/>
    </row>
    <row r="464" spans="1:1" x14ac:dyDescent="0.3">
      <c r="A464" s="32"/>
    </row>
    <row r="465" spans="1:1" x14ac:dyDescent="0.3">
      <c r="A465" s="32"/>
    </row>
    <row r="466" spans="1:1" x14ac:dyDescent="0.3">
      <c r="A466" s="32"/>
    </row>
    <row r="467" spans="1:1" x14ac:dyDescent="0.3">
      <c r="A467" s="32"/>
    </row>
    <row r="468" spans="1:1" x14ac:dyDescent="0.3">
      <c r="A468" s="32"/>
    </row>
    <row r="469" spans="1:1" x14ac:dyDescent="0.3">
      <c r="A469" s="32"/>
    </row>
    <row r="470" spans="1:1" x14ac:dyDescent="0.3">
      <c r="A470" s="32"/>
    </row>
    <row r="471" spans="1:1" x14ac:dyDescent="0.3">
      <c r="A471" s="32"/>
    </row>
    <row r="472" spans="1:1" x14ac:dyDescent="0.3">
      <c r="A472" s="32"/>
    </row>
    <row r="473" spans="1:1" x14ac:dyDescent="0.3">
      <c r="A473" s="32"/>
    </row>
    <row r="474" spans="1:1" x14ac:dyDescent="0.3">
      <c r="A474" s="32"/>
    </row>
    <row r="475" spans="1:1" x14ac:dyDescent="0.3">
      <c r="A475" s="32"/>
    </row>
    <row r="476" spans="1:1" x14ac:dyDescent="0.3">
      <c r="A476" s="32"/>
    </row>
    <row r="477" spans="1:1" x14ac:dyDescent="0.3">
      <c r="A477" s="32"/>
    </row>
    <row r="478" spans="1:1" x14ac:dyDescent="0.3">
      <c r="A478" s="32"/>
    </row>
    <row r="479" spans="1:1" x14ac:dyDescent="0.3">
      <c r="A479" s="32"/>
    </row>
    <row r="480" spans="1:1" x14ac:dyDescent="0.3">
      <c r="A480" s="32"/>
    </row>
    <row r="481" spans="1:1" x14ac:dyDescent="0.3">
      <c r="A481" s="32"/>
    </row>
    <row r="482" spans="1:1" x14ac:dyDescent="0.3">
      <c r="A482" s="32"/>
    </row>
    <row r="483" spans="1:1" x14ac:dyDescent="0.3">
      <c r="A483" s="32"/>
    </row>
    <row r="484" spans="1:1" x14ac:dyDescent="0.3">
      <c r="A484" s="32"/>
    </row>
    <row r="485" spans="1:1" x14ac:dyDescent="0.3">
      <c r="A485" s="32"/>
    </row>
    <row r="486" spans="1:1" x14ac:dyDescent="0.3">
      <c r="A486" s="32"/>
    </row>
    <row r="487" spans="1:1" x14ac:dyDescent="0.3">
      <c r="A487" s="32"/>
    </row>
    <row r="488" spans="1:1" x14ac:dyDescent="0.3">
      <c r="A488" s="32"/>
    </row>
    <row r="489" spans="1:1" x14ac:dyDescent="0.3">
      <c r="A489" s="32"/>
    </row>
    <row r="490" spans="1:1" x14ac:dyDescent="0.3">
      <c r="A490" s="32"/>
    </row>
    <row r="491" spans="1:1" x14ac:dyDescent="0.3">
      <c r="A491" s="32"/>
    </row>
    <row r="492" spans="1:1" x14ac:dyDescent="0.3">
      <c r="A492" s="32"/>
    </row>
    <row r="493" spans="1:1" x14ac:dyDescent="0.3">
      <c r="A493" s="32"/>
    </row>
    <row r="494" spans="1:1" x14ac:dyDescent="0.3">
      <c r="A494" s="32"/>
    </row>
    <row r="495" spans="1:1" x14ac:dyDescent="0.3">
      <c r="A495" s="32"/>
    </row>
    <row r="496" spans="1:1" x14ac:dyDescent="0.3">
      <c r="A496" s="32"/>
    </row>
    <row r="497" spans="1:1" x14ac:dyDescent="0.3">
      <c r="A497" s="32"/>
    </row>
    <row r="498" spans="1:1" x14ac:dyDescent="0.3">
      <c r="A498" s="32"/>
    </row>
    <row r="499" spans="1:1" x14ac:dyDescent="0.3">
      <c r="A499" s="32"/>
    </row>
    <row r="500" spans="1:1" x14ac:dyDescent="0.3">
      <c r="A500" s="32"/>
    </row>
    <row r="501" spans="1:1" x14ac:dyDescent="0.3">
      <c r="A501" s="32"/>
    </row>
    <row r="502" spans="1:1" x14ac:dyDescent="0.3">
      <c r="A502" s="32"/>
    </row>
    <row r="503" spans="1:1" x14ac:dyDescent="0.3">
      <c r="A503" s="32"/>
    </row>
    <row r="504" spans="1:1" x14ac:dyDescent="0.3">
      <c r="A504" s="32"/>
    </row>
    <row r="505" spans="1:1" x14ac:dyDescent="0.3">
      <c r="A505" s="32"/>
    </row>
    <row r="506" spans="1:1" x14ac:dyDescent="0.3">
      <c r="A506" s="32"/>
    </row>
    <row r="507" spans="1:1" x14ac:dyDescent="0.3">
      <c r="A507" s="32"/>
    </row>
    <row r="508" spans="1:1" x14ac:dyDescent="0.3">
      <c r="A508" s="32"/>
    </row>
    <row r="509" spans="1:1" x14ac:dyDescent="0.3">
      <c r="A509" s="32"/>
    </row>
    <row r="510" spans="1:1" x14ac:dyDescent="0.3">
      <c r="A510" s="32"/>
    </row>
    <row r="511" spans="1:1" x14ac:dyDescent="0.3">
      <c r="A511" s="32"/>
    </row>
    <row r="512" spans="1:1" x14ac:dyDescent="0.3">
      <c r="A512" s="32"/>
    </row>
    <row r="513" spans="1:1" x14ac:dyDescent="0.3">
      <c r="A513" s="32"/>
    </row>
    <row r="514" spans="1:1" x14ac:dyDescent="0.3">
      <c r="A514" s="32"/>
    </row>
    <row r="515" spans="1:1" x14ac:dyDescent="0.3">
      <c r="A515" s="32"/>
    </row>
    <row r="516" spans="1:1" x14ac:dyDescent="0.3">
      <c r="A516" s="32"/>
    </row>
    <row r="517" spans="1:1" x14ac:dyDescent="0.3">
      <c r="A517" s="32"/>
    </row>
    <row r="518" spans="1:1" x14ac:dyDescent="0.3">
      <c r="A518" s="32"/>
    </row>
    <row r="519" spans="1:1" x14ac:dyDescent="0.3">
      <c r="A519" s="32"/>
    </row>
    <row r="520" spans="1:1" x14ac:dyDescent="0.3">
      <c r="A520" s="32"/>
    </row>
    <row r="521" spans="1:1" x14ac:dyDescent="0.3">
      <c r="A521" s="32"/>
    </row>
    <row r="522" spans="1:1" x14ac:dyDescent="0.3">
      <c r="A522" s="32"/>
    </row>
    <row r="523" spans="1:1" x14ac:dyDescent="0.3">
      <c r="A523" s="32"/>
    </row>
    <row r="524" spans="1:1" x14ac:dyDescent="0.3">
      <c r="A524" s="32"/>
    </row>
    <row r="525" spans="1:1" x14ac:dyDescent="0.3">
      <c r="A525" s="32"/>
    </row>
    <row r="526" spans="1:1" x14ac:dyDescent="0.3">
      <c r="A526" s="32"/>
    </row>
    <row r="527" spans="1:1" x14ac:dyDescent="0.3">
      <c r="A527" s="32"/>
    </row>
    <row r="528" spans="1:1" x14ac:dyDescent="0.3">
      <c r="A528" s="32"/>
    </row>
    <row r="529" spans="1:1" x14ac:dyDescent="0.3">
      <c r="A529" s="32"/>
    </row>
    <row r="530" spans="1:1" x14ac:dyDescent="0.3">
      <c r="A530" s="32"/>
    </row>
    <row r="531" spans="1:1" x14ac:dyDescent="0.3">
      <c r="A531" s="32"/>
    </row>
    <row r="532" spans="1:1" x14ac:dyDescent="0.3">
      <c r="A532" s="32"/>
    </row>
    <row r="533" spans="1:1" x14ac:dyDescent="0.3">
      <c r="A533" s="32"/>
    </row>
    <row r="534" spans="1:1" x14ac:dyDescent="0.3">
      <c r="A534" s="32"/>
    </row>
    <row r="535" spans="1:1" x14ac:dyDescent="0.3">
      <c r="A535" s="32"/>
    </row>
    <row r="536" spans="1:1" x14ac:dyDescent="0.3">
      <c r="A536" s="32"/>
    </row>
    <row r="537" spans="1:1" x14ac:dyDescent="0.3">
      <c r="A537" s="32"/>
    </row>
    <row r="538" spans="1:1" x14ac:dyDescent="0.3">
      <c r="A538" s="32"/>
    </row>
    <row r="539" spans="1:1" x14ac:dyDescent="0.3">
      <c r="A539" s="32"/>
    </row>
    <row r="540" spans="1:1" x14ac:dyDescent="0.3">
      <c r="A540" s="32"/>
    </row>
    <row r="541" spans="1:1" x14ac:dyDescent="0.3">
      <c r="A541" s="32"/>
    </row>
    <row r="542" spans="1:1" x14ac:dyDescent="0.3">
      <c r="A542" s="32"/>
    </row>
    <row r="543" spans="1:1" x14ac:dyDescent="0.3">
      <c r="A543" s="32"/>
    </row>
    <row r="544" spans="1:1" x14ac:dyDescent="0.3">
      <c r="A544" s="32"/>
    </row>
    <row r="545" spans="1:1" x14ac:dyDescent="0.3">
      <c r="A545" s="32"/>
    </row>
    <row r="546" spans="1:1" x14ac:dyDescent="0.3">
      <c r="A546" s="32"/>
    </row>
    <row r="547" spans="1:1" x14ac:dyDescent="0.3">
      <c r="A547" s="32"/>
    </row>
    <row r="548" spans="1:1" x14ac:dyDescent="0.3">
      <c r="A548" s="32"/>
    </row>
    <row r="549" spans="1:1" x14ac:dyDescent="0.3">
      <c r="A549" s="32"/>
    </row>
    <row r="550" spans="1:1" x14ac:dyDescent="0.3">
      <c r="A550" s="32"/>
    </row>
    <row r="551" spans="1:1" x14ac:dyDescent="0.3">
      <c r="A551" s="32"/>
    </row>
    <row r="552" spans="1:1" x14ac:dyDescent="0.3">
      <c r="A552" s="32"/>
    </row>
    <row r="553" spans="1:1" x14ac:dyDescent="0.3">
      <c r="A553" s="32"/>
    </row>
    <row r="554" spans="1:1" x14ac:dyDescent="0.3">
      <c r="A554" s="32"/>
    </row>
    <row r="555" spans="1:1" x14ac:dyDescent="0.3">
      <c r="A555" s="32"/>
    </row>
    <row r="556" spans="1:1" x14ac:dyDescent="0.3">
      <c r="A556" s="32"/>
    </row>
    <row r="557" spans="1:1" x14ac:dyDescent="0.3">
      <c r="A557" s="32"/>
    </row>
    <row r="558" spans="1:1" x14ac:dyDescent="0.3">
      <c r="A558" s="32"/>
    </row>
    <row r="559" spans="1:1" x14ac:dyDescent="0.3">
      <c r="A559" s="32"/>
    </row>
    <row r="560" spans="1:1" x14ac:dyDescent="0.3">
      <c r="A560" s="32"/>
    </row>
    <row r="561" spans="1:1" x14ac:dyDescent="0.3">
      <c r="A561" s="32"/>
    </row>
    <row r="562" spans="1:1" x14ac:dyDescent="0.3">
      <c r="A562" s="32"/>
    </row>
    <row r="563" spans="1:1" x14ac:dyDescent="0.3">
      <c r="A563" s="32"/>
    </row>
    <row r="564" spans="1:1" x14ac:dyDescent="0.3">
      <c r="A564" s="32"/>
    </row>
    <row r="565" spans="1:1" x14ac:dyDescent="0.3">
      <c r="A565" s="32"/>
    </row>
    <row r="566" spans="1:1" x14ac:dyDescent="0.3">
      <c r="A566" s="32"/>
    </row>
    <row r="567" spans="1:1" x14ac:dyDescent="0.3">
      <c r="A567" s="32"/>
    </row>
    <row r="568" spans="1:1" x14ac:dyDescent="0.3">
      <c r="A568" s="32"/>
    </row>
    <row r="569" spans="1:1" x14ac:dyDescent="0.3">
      <c r="A569" s="32"/>
    </row>
    <row r="570" spans="1:1" x14ac:dyDescent="0.3">
      <c r="A570" s="32"/>
    </row>
    <row r="571" spans="1:1" x14ac:dyDescent="0.3">
      <c r="A571" s="32"/>
    </row>
    <row r="572" spans="1:1" x14ac:dyDescent="0.3">
      <c r="A572" s="32"/>
    </row>
    <row r="573" spans="1:1" x14ac:dyDescent="0.3">
      <c r="A573" s="32"/>
    </row>
    <row r="574" spans="1:1" x14ac:dyDescent="0.3">
      <c r="A574" s="32"/>
    </row>
    <row r="575" spans="1:1" x14ac:dyDescent="0.3">
      <c r="A575" s="32"/>
    </row>
    <row r="576" spans="1:1" x14ac:dyDescent="0.3">
      <c r="A576" s="32"/>
    </row>
    <row r="577" spans="1:1" x14ac:dyDescent="0.3">
      <c r="A577" s="32"/>
    </row>
    <row r="578" spans="1:1" x14ac:dyDescent="0.3">
      <c r="A578" s="32"/>
    </row>
    <row r="579" spans="1:1" x14ac:dyDescent="0.3">
      <c r="A579" s="32"/>
    </row>
    <row r="580" spans="1:1" x14ac:dyDescent="0.3">
      <c r="A580" s="32"/>
    </row>
    <row r="581" spans="1:1" x14ac:dyDescent="0.3">
      <c r="A581" s="32"/>
    </row>
    <row r="582" spans="1:1" x14ac:dyDescent="0.3">
      <c r="A582" s="32"/>
    </row>
    <row r="583" spans="1:1" x14ac:dyDescent="0.3">
      <c r="A583" s="32"/>
    </row>
    <row r="584" spans="1:1" x14ac:dyDescent="0.3">
      <c r="A584" s="32"/>
    </row>
    <row r="585" spans="1:1" x14ac:dyDescent="0.3">
      <c r="A585" s="32"/>
    </row>
    <row r="586" spans="1:1" x14ac:dyDescent="0.3">
      <c r="A586" s="32"/>
    </row>
    <row r="587" spans="1:1" x14ac:dyDescent="0.3">
      <c r="A587" s="32"/>
    </row>
    <row r="588" spans="1:1" x14ac:dyDescent="0.3">
      <c r="A588" s="32"/>
    </row>
    <row r="589" spans="1:1" x14ac:dyDescent="0.3">
      <c r="A589" s="32"/>
    </row>
    <row r="590" spans="1:1" x14ac:dyDescent="0.3">
      <c r="A590" s="32"/>
    </row>
    <row r="591" spans="1:1" x14ac:dyDescent="0.3">
      <c r="A591" s="32"/>
    </row>
    <row r="592" spans="1:1" x14ac:dyDescent="0.3">
      <c r="A592" s="32"/>
    </row>
    <row r="593" spans="1:1" x14ac:dyDescent="0.3">
      <c r="A593" s="32"/>
    </row>
    <row r="594" spans="1:1" x14ac:dyDescent="0.3">
      <c r="A594" s="32"/>
    </row>
    <row r="595" spans="1:1" x14ac:dyDescent="0.3">
      <c r="A595" s="32"/>
    </row>
    <row r="596" spans="1:1" x14ac:dyDescent="0.3">
      <c r="A596" s="32"/>
    </row>
    <row r="597" spans="1:1" x14ac:dyDescent="0.3">
      <c r="A597" s="32"/>
    </row>
    <row r="598" spans="1:1" x14ac:dyDescent="0.3">
      <c r="A598" s="32"/>
    </row>
    <row r="599" spans="1:1" x14ac:dyDescent="0.3">
      <c r="A599" s="32"/>
    </row>
    <row r="600" spans="1:1" x14ac:dyDescent="0.3">
      <c r="A600" s="32"/>
    </row>
    <row r="601" spans="1:1" x14ac:dyDescent="0.3">
      <c r="A601" s="32"/>
    </row>
    <row r="602" spans="1:1" x14ac:dyDescent="0.3">
      <c r="A602" s="32"/>
    </row>
    <row r="603" spans="1:1" x14ac:dyDescent="0.3">
      <c r="A603" s="32"/>
    </row>
    <row r="604" spans="1:1" x14ac:dyDescent="0.3">
      <c r="A604" s="32"/>
    </row>
    <row r="605" spans="1:1" x14ac:dyDescent="0.3">
      <c r="A605" s="32"/>
    </row>
    <row r="606" spans="1:1" x14ac:dyDescent="0.3">
      <c r="A606" s="32"/>
    </row>
    <row r="607" spans="1:1" x14ac:dyDescent="0.3">
      <c r="A607" s="32"/>
    </row>
    <row r="608" spans="1:1" x14ac:dyDescent="0.3">
      <c r="A608" s="32"/>
    </row>
    <row r="609" spans="1:1" x14ac:dyDescent="0.3">
      <c r="A609" s="32"/>
    </row>
    <row r="610" spans="1:1" x14ac:dyDescent="0.3">
      <c r="A610" s="32"/>
    </row>
    <row r="611" spans="1:1" x14ac:dyDescent="0.3">
      <c r="A611" s="32"/>
    </row>
    <row r="612" spans="1:1" x14ac:dyDescent="0.3">
      <c r="A612" s="32"/>
    </row>
    <row r="613" spans="1:1" x14ac:dyDescent="0.3">
      <c r="A613" s="32"/>
    </row>
    <row r="614" spans="1:1" x14ac:dyDescent="0.3">
      <c r="A614" s="32"/>
    </row>
    <row r="615" spans="1:1" x14ac:dyDescent="0.3">
      <c r="A615" s="32"/>
    </row>
    <row r="616" spans="1:1" x14ac:dyDescent="0.3">
      <c r="A616" s="32"/>
    </row>
    <row r="617" spans="1:1" x14ac:dyDescent="0.3">
      <c r="A617" s="32"/>
    </row>
    <row r="618" spans="1:1" x14ac:dyDescent="0.3">
      <c r="A618" s="32"/>
    </row>
    <row r="619" spans="1:1" x14ac:dyDescent="0.3">
      <c r="A619" s="32"/>
    </row>
    <row r="620" spans="1:1" x14ac:dyDescent="0.3">
      <c r="A620" s="32"/>
    </row>
    <row r="621" spans="1:1" x14ac:dyDescent="0.3">
      <c r="A621" s="32"/>
    </row>
    <row r="622" spans="1:1" x14ac:dyDescent="0.3">
      <c r="A622" s="32"/>
    </row>
    <row r="623" spans="1:1" x14ac:dyDescent="0.3">
      <c r="A623" s="32"/>
    </row>
    <row r="624" spans="1:1" x14ac:dyDescent="0.3">
      <c r="A624" s="32"/>
    </row>
    <row r="625" spans="1:1" x14ac:dyDescent="0.3">
      <c r="A625" s="32"/>
    </row>
    <row r="626" spans="1:1" x14ac:dyDescent="0.3">
      <c r="A626" s="32"/>
    </row>
    <row r="627" spans="1:1" x14ac:dyDescent="0.3">
      <c r="A627" s="32"/>
    </row>
    <row r="628" spans="1:1" x14ac:dyDescent="0.3">
      <c r="A628" s="32"/>
    </row>
    <row r="629" spans="1:1" x14ac:dyDescent="0.3">
      <c r="A629" s="32"/>
    </row>
    <row r="630" spans="1:1" x14ac:dyDescent="0.3">
      <c r="A630" s="32"/>
    </row>
    <row r="631" spans="1:1" x14ac:dyDescent="0.3">
      <c r="A631" s="32"/>
    </row>
    <row r="632" spans="1:1" x14ac:dyDescent="0.3">
      <c r="A632" s="32"/>
    </row>
    <row r="633" spans="1:1" x14ac:dyDescent="0.3">
      <c r="A633" s="32"/>
    </row>
    <row r="634" spans="1:1" x14ac:dyDescent="0.3">
      <c r="A634" s="32"/>
    </row>
    <row r="635" spans="1:1" x14ac:dyDescent="0.3">
      <c r="A635" s="32"/>
    </row>
    <row r="636" spans="1:1" x14ac:dyDescent="0.3">
      <c r="A636" s="32"/>
    </row>
    <row r="637" spans="1:1" x14ac:dyDescent="0.3">
      <c r="A637" s="32"/>
    </row>
    <row r="638" spans="1:1" x14ac:dyDescent="0.3">
      <c r="A638" s="32"/>
    </row>
    <row r="639" spans="1:1" x14ac:dyDescent="0.3">
      <c r="A639" s="32"/>
    </row>
    <row r="640" spans="1:1" x14ac:dyDescent="0.3">
      <c r="A640" s="32"/>
    </row>
    <row r="641" spans="1:1" x14ac:dyDescent="0.3">
      <c r="A641" s="32"/>
    </row>
    <row r="642" spans="1:1" x14ac:dyDescent="0.3">
      <c r="A642" s="32"/>
    </row>
    <row r="643" spans="1:1" x14ac:dyDescent="0.3">
      <c r="A643" s="32"/>
    </row>
    <row r="644" spans="1:1" x14ac:dyDescent="0.3">
      <c r="A644" s="32"/>
    </row>
    <row r="645" spans="1:1" x14ac:dyDescent="0.3">
      <c r="A645" s="32"/>
    </row>
    <row r="646" spans="1:1" x14ac:dyDescent="0.3">
      <c r="A646" s="32"/>
    </row>
    <row r="647" spans="1:1" x14ac:dyDescent="0.3">
      <c r="A647" s="32"/>
    </row>
    <row r="648" spans="1:1" x14ac:dyDescent="0.3">
      <c r="A648" s="32"/>
    </row>
    <row r="649" spans="1:1" x14ac:dyDescent="0.3">
      <c r="A649" s="32"/>
    </row>
    <row r="650" spans="1:1" x14ac:dyDescent="0.3">
      <c r="A650" s="32"/>
    </row>
    <row r="651" spans="1:1" x14ac:dyDescent="0.3">
      <c r="A651" s="32"/>
    </row>
    <row r="652" spans="1:1" x14ac:dyDescent="0.3">
      <c r="A652" s="32"/>
    </row>
    <row r="653" spans="1:1" x14ac:dyDescent="0.3">
      <c r="A653" s="32"/>
    </row>
    <row r="654" spans="1:1" x14ac:dyDescent="0.3">
      <c r="A654" s="32"/>
    </row>
    <row r="655" spans="1:1" x14ac:dyDescent="0.3">
      <c r="A655" s="32"/>
    </row>
    <row r="656" spans="1:1" x14ac:dyDescent="0.3">
      <c r="A656" s="32"/>
    </row>
    <row r="657" spans="1:1" x14ac:dyDescent="0.3">
      <c r="A657" s="32"/>
    </row>
    <row r="658" spans="1:1" x14ac:dyDescent="0.3">
      <c r="A658" s="32"/>
    </row>
    <row r="659" spans="1:1" x14ac:dyDescent="0.3">
      <c r="A659" s="32"/>
    </row>
    <row r="660" spans="1:1" x14ac:dyDescent="0.3">
      <c r="A660" s="32"/>
    </row>
    <row r="661" spans="1:1" x14ac:dyDescent="0.3">
      <c r="A661" s="32"/>
    </row>
    <row r="662" spans="1:1" x14ac:dyDescent="0.3">
      <c r="A662" s="32"/>
    </row>
    <row r="663" spans="1:1" x14ac:dyDescent="0.3">
      <c r="A663" s="32"/>
    </row>
    <row r="664" spans="1:1" x14ac:dyDescent="0.3">
      <c r="A664" s="32"/>
    </row>
    <row r="665" spans="1:1" x14ac:dyDescent="0.3">
      <c r="A665" s="32"/>
    </row>
    <row r="666" spans="1:1" x14ac:dyDescent="0.3">
      <c r="A666" s="32"/>
    </row>
    <row r="667" spans="1:1" x14ac:dyDescent="0.3">
      <c r="A667" s="32"/>
    </row>
    <row r="668" spans="1:1" x14ac:dyDescent="0.3">
      <c r="A668" s="32"/>
    </row>
    <row r="669" spans="1:1" x14ac:dyDescent="0.3">
      <c r="A669" s="32"/>
    </row>
    <row r="670" spans="1:1" x14ac:dyDescent="0.3">
      <c r="A670" s="32"/>
    </row>
    <row r="671" spans="1:1" x14ac:dyDescent="0.3">
      <c r="A671" s="32"/>
    </row>
    <row r="672" spans="1:1" x14ac:dyDescent="0.3">
      <c r="A672" s="32"/>
    </row>
    <row r="673" spans="1:1" x14ac:dyDescent="0.3">
      <c r="A673" s="32"/>
    </row>
    <row r="674" spans="1:1" x14ac:dyDescent="0.3">
      <c r="A674" s="32"/>
    </row>
    <row r="675" spans="1:1" x14ac:dyDescent="0.3">
      <c r="A675" s="32"/>
    </row>
    <row r="676" spans="1:1" x14ac:dyDescent="0.3">
      <c r="A676" s="32"/>
    </row>
    <row r="677" spans="1:1" x14ac:dyDescent="0.3">
      <c r="A677" s="32"/>
    </row>
    <row r="678" spans="1:1" x14ac:dyDescent="0.3">
      <c r="A678" s="32"/>
    </row>
    <row r="679" spans="1:1" x14ac:dyDescent="0.3">
      <c r="A679" s="32"/>
    </row>
    <row r="680" spans="1:1" x14ac:dyDescent="0.3">
      <c r="A680" s="32"/>
    </row>
    <row r="681" spans="1:1" x14ac:dyDescent="0.3">
      <c r="A681" s="32"/>
    </row>
    <row r="682" spans="1:1" x14ac:dyDescent="0.3">
      <c r="A682" s="32"/>
    </row>
    <row r="683" spans="1:1" x14ac:dyDescent="0.3">
      <c r="A683" s="32"/>
    </row>
    <row r="684" spans="1:1" x14ac:dyDescent="0.3">
      <c r="A684" s="32"/>
    </row>
    <row r="685" spans="1:1" x14ac:dyDescent="0.3">
      <c r="A685" s="32"/>
    </row>
    <row r="686" spans="1:1" x14ac:dyDescent="0.3">
      <c r="A686" s="32"/>
    </row>
    <row r="687" spans="1:1" x14ac:dyDescent="0.3">
      <c r="A687" s="32"/>
    </row>
    <row r="688" spans="1:1" x14ac:dyDescent="0.3">
      <c r="A688" s="32"/>
    </row>
    <row r="689" spans="1:1" x14ac:dyDescent="0.3">
      <c r="A689" s="32"/>
    </row>
    <row r="690" spans="1:1" x14ac:dyDescent="0.3">
      <c r="A690" s="32"/>
    </row>
    <row r="691" spans="1:1" x14ac:dyDescent="0.3">
      <c r="A691" s="32"/>
    </row>
    <row r="692" spans="1:1" x14ac:dyDescent="0.3">
      <c r="A692" s="32"/>
    </row>
    <row r="693" spans="1:1" x14ac:dyDescent="0.3">
      <c r="A693" s="32"/>
    </row>
    <row r="694" spans="1:1" x14ac:dyDescent="0.3">
      <c r="A694" s="32"/>
    </row>
    <row r="695" spans="1:1" x14ac:dyDescent="0.3">
      <c r="A695" s="32"/>
    </row>
    <row r="696" spans="1:1" x14ac:dyDescent="0.3">
      <c r="A696" s="32"/>
    </row>
    <row r="697" spans="1:1" x14ac:dyDescent="0.3">
      <c r="A697" s="32"/>
    </row>
    <row r="698" spans="1:1" x14ac:dyDescent="0.3">
      <c r="A698" s="32"/>
    </row>
    <row r="699" spans="1:1" x14ac:dyDescent="0.3">
      <c r="A699" s="32"/>
    </row>
    <row r="700" spans="1:1" x14ac:dyDescent="0.3">
      <c r="A700" s="32"/>
    </row>
    <row r="701" spans="1:1" x14ac:dyDescent="0.3">
      <c r="A701" s="32"/>
    </row>
    <row r="702" spans="1:1" x14ac:dyDescent="0.3">
      <c r="A702" s="32"/>
    </row>
    <row r="703" spans="1:1" x14ac:dyDescent="0.3">
      <c r="A703" s="32"/>
    </row>
    <row r="704" spans="1:1" x14ac:dyDescent="0.3">
      <c r="A704" s="32"/>
    </row>
    <row r="705" spans="1:1" x14ac:dyDescent="0.3">
      <c r="A705" s="32"/>
    </row>
    <row r="706" spans="1:1" x14ac:dyDescent="0.3">
      <c r="A706" s="32"/>
    </row>
    <row r="707" spans="1:1" x14ac:dyDescent="0.3">
      <c r="A707" s="32"/>
    </row>
    <row r="708" spans="1:1" x14ac:dyDescent="0.3">
      <c r="A708" s="32"/>
    </row>
    <row r="709" spans="1:1" x14ac:dyDescent="0.3">
      <c r="A709" s="32"/>
    </row>
    <row r="710" spans="1:1" x14ac:dyDescent="0.3">
      <c r="A710" s="32"/>
    </row>
    <row r="711" spans="1:1" x14ac:dyDescent="0.3">
      <c r="A711" s="32"/>
    </row>
    <row r="712" spans="1:1" x14ac:dyDescent="0.3">
      <c r="A712" s="32"/>
    </row>
    <row r="713" spans="1:1" x14ac:dyDescent="0.3">
      <c r="A713" s="32"/>
    </row>
    <row r="714" spans="1:1" x14ac:dyDescent="0.3">
      <c r="A714" s="32"/>
    </row>
    <row r="715" spans="1:1" x14ac:dyDescent="0.3">
      <c r="A715" s="32"/>
    </row>
    <row r="716" spans="1:1" x14ac:dyDescent="0.3">
      <c r="A716" s="32"/>
    </row>
    <row r="717" spans="1:1" x14ac:dyDescent="0.3">
      <c r="A717" s="32"/>
    </row>
    <row r="718" spans="1:1" x14ac:dyDescent="0.3">
      <c r="A718" s="32"/>
    </row>
    <row r="719" spans="1:1" x14ac:dyDescent="0.3">
      <c r="A719" s="32"/>
    </row>
    <row r="720" spans="1:1" x14ac:dyDescent="0.3">
      <c r="A720" s="32"/>
    </row>
    <row r="721" spans="1:1" x14ac:dyDescent="0.3">
      <c r="A721" s="32"/>
    </row>
    <row r="722" spans="1:1" x14ac:dyDescent="0.3">
      <c r="A722" s="32"/>
    </row>
    <row r="723" spans="1:1" x14ac:dyDescent="0.3">
      <c r="A723" s="32"/>
    </row>
    <row r="724" spans="1:1" x14ac:dyDescent="0.3">
      <c r="A724" s="32"/>
    </row>
    <row r="725" spans="1:1" x14ac:dyDescent="0.3">
      <c r="A725" s="32"/>
    </row>
    <row r="726" spans="1:1" x14ac:dyDescent="0.3">
      <c r="A726" s="32"/>
    </row>
    <row r="727" spans="1:1" x14ac:dyDescent="0.3">
      <c r="A727" s="32"/>
    </row>
    <row r="728" spans="1:1" x14ac:dyDescent="0.3">
      <c r="A728" s="32"/>
    </row>
    <row r="729" spans="1:1" x14ac:dyDescent="0.3">
      <c r="A729" s="32"/>
    </row>
    <row r="730" spans="1:1" x14ac:dyDescent="0.3">
      <c r="A730" s="32"/>
    </row>
    <row r="731" spans="1:1" x14ac:dyDescent="0.3">
      <c r="A731" s="32"/>
    </row>
    <row r="732" spans="1:1" x14ac:dyDescent="0.3">
      <c r="A732" s="32"/>
    </row>
    <row r="733" spans="1:1" x14ac:dyDescent="0.3">
      <c r="A733" s="32"/>
    </row>
    <row r="734" spans="1:1" x14ac:dyDescent="0.3">
      <c r="A734" s="32"/>
    </row>
    <row r="735" spans="1:1" x14ac:dyDescent="0.3">
      <c r="A735" s="32"/>
    </row>
    <row r="736" spans="1:1" x14ac:dyDescent="0.3">
      <c r="A736" s="32"/>
    </row>
    <row r="737" spans="1:1" x14ac:dyDescent="0.3">
      <c r="A737" s="32"/>
    </row>
    <row r="738" spans="1:1" x14ac:dyDescent="0.3">
      <c r="A738" s="32"/>
    </row>
    <row r="739" spans="1:1" x14ac:dyDescent="0.3">
      <c r="A739" s="32"/>
    </row>
    <row r="740" spans="1:1" x14ac:dyDescent="0.3">
      <c r="A740" s="32"/>
    </row>
    <row r="741" spans="1:1" x14ac:dyDescent="0.3">
      <c r="A741" s="32"/>
    </row>
    <row r="742" spans="1:1" x14ac:dyDescent="0.3">
      <c r="A742" s="32"/>
    </row>
    <row r="743" spans="1:1" x14ac:dyDescent="0.3">
      <c r="A743" s="32"/>
    </row>
    <row r="744" spans="1:1" x14ac:dyDescent="0.3">
      <c r="A744" s="32"/>
    </row>
    <row r="745" spans="1:1" x14ac:dyDescent="0.3">
      <c r="A745" s="32"/>
    </row>
    <row r="746" spans="1:1" x14ac:dyDescent="0.3">
      <c r="A746" s="32"/>
    </row>
    <row r="747" spans="1:1" x14ac:dyDescent="0.3">
      <c r="A747" s="32"/>
    </row>
    <row r="748" spans="1:1" x14ac:dyDescent="0.3">
      <c r="A748" s="32"/>
    </row>
    <row r="749" spans="1:1" x14ac:dyDescent="0.3">
      <c r="A749" s="32"/>
    </row>
    <row r="750" spans="1:1" x14ac:dyDescent="0.3">
      <c r="A750" s="32"/>
    </row>
    <row r="751" spans="1:1" x14ac:dyDescent="0.3">
      <c r="A751" s="32"/>
    </row>
    <row r="752" spans="1:1" x14ac:dyDescent="0.3">
      <c r="A752" s="32"/>
    </row>
    <row r="753" spans="1:1" x14ac:dyDescent="0.3">
      <c r="A753" s="32"/>
    </row>
    <row r="754" spans="1:1" x14ac:dyDescent="0.3">
      <c r="A754" s="32"/>
    </row>
    <row r="755" spans="1:1" x14ac:dyDescent="0.3">
      <c r="A755" s="32"/>
    </row>
    <row r="756" spans="1:1" x14ac:dyDescent="0.3">
      <c r="A756" s="32"/>
    </row>
    <row r="757" spans="1:1" x14ac:dyDescent="0.3">
      <c r="A757" s="32"/>
    </row>
    <row r="758" spans="1:1" x14ac:dyDescent="0.3">
      <c r="A758" s="32"/>
    </row>
    <row r="759" spans="1:1" x14ac:dyDescent="0.3">
      <c r="A759" s="32"/>
    </row>
    <row r="760" spans="1:1" x14ac:dyDescent="0.3">
      <c r="A760" s="32"/>
    </row>
    <row r="761" spans="1:1" x14ac:dyDescent="0.3">
      <c r="A761" s="32"/>
    </row>
    <row r="762" spans="1:1" x14ac:dyDescent="0.3">
      <c r="A762" s="32"/>
    </row>
    <row r="763" spans="1:1" x14ac:dyDescent="0.3">
      <c r="A763" s="32"/>
    </row>
    <row r="764" spans="1:1" x14ac:dyDescent="0.3">
      <c r="A764" s="32"/>
    </row>
    <row r="765" spans="1:1" x14ac:dyDescent="0.3">
      <c r="A765" s="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D62FA-F2AE-44E7-9DA8-7620FEA00E74}">
  <dimension ref="A3:F38"/>
  <sheetViews>
    <sheetView tabSelected="1" zoomScaleNormal="100" workbookViewId="0">
      <selection activeCell="A4" sqref="A4"/>
    </sheetView>
  </sheetViews>
  <sheetFormatPr baseColWidth="10" defaultRowHeight="14.4" x14ac:dyDescent="0.3"/>
  <cols>
    <col min="1" max="1" width="18.5546875" bestFit="1" customWidth="1"/>
    <col min="2" max="3" width="21.5546875" bestFit="1" customWidth="1"/>
    <col min="4" max="4" width="18.109375" bestFit="1" customWidth="1"/>
    <col min="5" max="66" width="21.5546875" bestFit="1" customWidth="1"/>
    <col min="67" max="67" width="23.33203125" bestFit="1" customWidth="1"/>
    <col min="68" max="68" width="26.33203125" bestFit="1" customWidth="1"/>
    <col min="69" max="421" width="6" bestFit="1" customWidth="1"/>
    <col min="422" max="422" width="10.5546875" bestFit="1" customWidth="1"/>
    <col min="423" max="423" width="21.5546875" bestFit="1" customWidth="1"/>
    <col min="424" max="424" width="9" bestFit="1" customWidth="1"/>
    <col min="425" max="427" width="8" bestFit="1" customWidth="1"/>
    <col min="428" max="428" width="9" bestFit="1" customWidth="1"/>
    <col min="429" max="429" width="8" bestFit="1" customWidth="1"/>
    <col min="430" max="433" width="9" bestFit="1" customWidth="1"/>
    <col min="434" max="435" width="8" bestFit="1" customWidth="1"/>
    <col min="436" max="436" width="9" bestFit="1" customWidth="1"/>
    <col min="437" max="437" width="8" bestFit="1" customWidth="1"/>
    <col min="438" max="438" width="7" bestFit="1" customWidth="1"/>
    <col min="439" max="439" width="8" bestFit="1" customWidth="1"/>
    <col min="440" max="440" width="7" bestFit="1" customWidth="1"/>
    <col min="441" max="441" width="8" bestFit="1" customWidth="1"/>
    <col min="442" max="442" width="7" bestFit="1" customWidth="1"/>
    <col min="443" max="450" width="8" bestFit="1" customWidth="1"/>
    <col min="451" max="451" width="6" bestFit="1" customWidth="1"/>
    <col min="452" max="454" width="7" bestFit="1" customWidth="1"/>
    <col min="455" max="455" width="8" bestFit="1" customWidth="1"/>
    <col min="456" max="456" width="7" bestFit="1" customWidth="1"/>
    <col min="457" max="458" width="8" bestFit="1" customWidth="1"/>
    <col min="459" max="463" width="7" bestFit="1" customWidth="1"/>
    <col min="464" max="464" width="8" bestFit="1" customWidth="1"/>
    <col min="465" max="465" width="7" bestFit="1" customWidth="1"/>
    <col min="466" max="470" width="8" bestFit="1" customWidth="1"/>
    <col min="471" max="471" width="7" bestFit="1" customWidth="1"/>
    <col min="472" max="472" width="8" bestFit="1" customWidth="1"/>
    <col min="473" max="474" width="7" bestFit="1" customWidth="1"/>
    <col min="475" max="490" width="8" bestFit="1" customWidth="1"/>
    <col min="491" max="491" width="7" bestFit="1" customWidth="1"/>
    <col min="492" max="492" width="8" bestFit="1" customWidth="1"/>
    <col min="493" max="494" width="7" bestFit="1" customWidth="1"/>
    <col min="495" max="495" width="8" bestFit="1" customWidth="1"/>
    <col min="496" max="501" width="7" bestFit="1" customWidth="1"/>
    <col min="502" max="502" width="8" bestFit="1" customWidth="1"/>
    <col min="503" max="507" width="7" bestFit="1" customWidth="1"/>
    <col min="508" max="508" width="8" bestFit="1" customWidth="1"/>
    <col min="509" max="510" width="7" bestFit="1" customWidth="1"/>
    <col min="511" max="511" width="8" bestFit="1" customWidth="1"/>
    <col min="512" max="518" width="7" bestFit="1" customWidth="1"/>
    <col min="519" max="519" width="8" bestFit="1" customWidth="1"/>
    <col min="520" max="523" width="7" bestFit="1" customWidth="1"/>
    <col min="524" max="524" width="6" bestFit="1" customWidth="1"/>
    <col min="525" max="546" width="7" bestFit="1" customWidth="1"/>
    <col min="547" max="547" width="8" bestFit="1" customWidth="1"/>
    <col min="548" max="552" width="7" bestFit="1" customWidth="1"/>
    <col min="553" max="553" width="8" bestFit="1" customWidth="1"/>
    <col min="554" max="554" width="7" bestFit="1" customWidth="1"/>
    <col min="555" max="555" width="8" bestFit="1" customWidth="1"/>
    <col min="556" max="556" width="7" bestFit="1" customWidth="1"/>
    <col min="557" max="557" width="8" bestFit="1" customWidth="1"/>
    <col min="558" max="558" width="7" bestFit="1" customWidth="1"/>
    <col min="559" max="565" width="8" bestFit="1" customWidth="1"/>
    <col min="566" max="566" width="7" bestFit="1" customWidth="1"/>
    <col min="567" max="569" width="8" bestFit="1" customWidth="1"/>
    <col min="570" max="574" width="7" bestFit="1" customWidth="1"/>
    <col min="575" max="575" width="8" bestFit="1" customWidth="1"/>
    <col min="576" max="576" width="7" bestFit="1" customWidth="1"/>
    <col min="577" max="584" width="8" bestFit="1" customWidth="1"/>
    <col min="585" max="586" width="6" bestFit="1" customWidth="1"/>
    <col min="587" max="587" width="5" bestFit="1" customWidth="1"/>
    <col min="588" max="589" width="6" bestFit="1" customWidth="1"/>
    <col min="590" max="590" width="5" bestFit="1" customWidth="1"/>
    <col min="591" max="605" width="7" bestFit="1" customWidth="1"/>
    <col min="606" max="609" width="8" bestFit="1" customWidth="1"/>
    <col min="610" max="610" width="7" bestFit="1" customWidth="1"/>
    <col min="611" max="612" width="8" bestFit="1" customWidth="1"/>
    <col min="613" max="622" width="7" bestFit="1" customWidth="1"/>
    <col min="623" max="623" width="6" bestFit="1" customWidth="1"/>
    <col min="624" max="625" width="7" bestFit="1" customWidth="1"/>
    <col min="626" max="628" width="8" bestFit="1" customWidth="1"/>
    <col min="629" max="629" width="7" bestFit="1" customWidth="1"/>
    <col min="630" max="630" width="8" bestFit="1" customWidth="1"/>
    <col min="631" max="631" width="6" bestFit="1" customWidth="1"/>
    <col min="632" max="639" width="7" bestFit="1" customWidth="1"/>
    <col min="640" max="640" width="8" bestFit="1" customWidth="1"/>
    <col min="641" max="641" width="7" bestFit="1" customWidth="1"/>
    <col min="642" max="642" width="8" bestFit="1" customWidth="1"/>
    <col min="643" max="643" width="7" bestFit="1" customWidth="1"/>
    <col min="644" max="644" width="8" bestFit="1" customWidth="1"/>
    <col min="645" max="650" width="7" bestFit="1" customWidth="1"/>
    <col min="651" max="651" width="8" bestFit="1" customWidth="1"/>
    <col min="652" max="655" width="7" bestFit="1" customWidth="1"/>
    <col min="656" max="656" width="8" bestFit="1" customWidth="1"/>
    <col min="657" max="660" width="7" bestFit="1" customWidth="1"/>
    <col min="661" max="661" width="5" bestFit="1" customWidth="1"/>
    <col min="662" max="666" width="6" bestFit="1" customWidth="1"/>
    <col min="667" max="667" width="7" bestFit="1" customWidth="1"/>
    <col min="668" max="668" width="6" bestFit="1" customWidth="1"/>
    <col min="669" max="669" width="8" bestFit="1" customWidth="1"/>
    <col min="670" max="676" width="7" bestFit="1" customWidth="1"/>
    <col min="677" max="677" width="8" bestFit="1" customWidth="1"/>
    <col min="678" max="679" width="7" bestFit="1" customWidth="1"/>
    <col min="680" max="680" width="8" bestFit="1" customWidth="1"/>
    <col min="681" max="683" width="7" bestFit="1" customWidth="1"/>
    <col min="684" max="684" width="6" bestFit="1" customWidth="1"/>
    <col min="685" max="689" width="7" bestFit="1" customWidth="1"/>
    <col min="690" max="696" width="8" bestFit="1" customWidth="1"/>
    <col min="697" max="697" width="7" bestFit="1" customWidth="1"/>
    <col min="698" max="698" width="8" bestFit="1" customWidth="1"/>
    <col min="699" max="700" width="7" bestFit="1" customWidth="1"/>
    <col min="701" max="702" width="8" bestFit="1" customWidth="1"/>
    <col min="703" max="705" width="6" bestFit="1" customWidth="1"/>
    <col min="706" max="706" width="7" bestFit="1" customWidth="1"/>
    <col min="707" max="707" width="6" bestFit="1" customWidth="1"/>
    <col min="708" max="709" width="7" bestFit="1" customWidth="1"/>
    <col min="710" max="710" width="8" bestFit="1" customWidth="1"/>
    <col min="711" max="711" width="7" bestFit="1" customWidth="1"/>
    <col min="712" max="712" width="8" bestFit="1" customWidth="1"/>
    <col min="713" max="713" width="6" bestFit="1" customWidth="1"/>
    <col min="714" max="717" width="7" bestFit="1" customWidth="1"/>
    <col min="718" max="718" width="6" bestFit="1" customWidth="1"/>
    <col min="719" max="723" width="7" bestFit="1" customWidth="1"/>
    <col min="724" max="725" width="8" bestFit="1" customWidth="1"/>
    <col min="726" max="728" width="7" bestFit="1" customWidth="1"/>
    <col min="729" max="729" width="8" bestFit="1" customWidth="1"/>
    <col min="730" max="730" width="7" bestFit="1" customWidth="1"/>
    <col min="731" max="732" width="8" bestFit="1" customWidth="1"/>
    <col min="733" max="733" width="7" bestFit="1" customWidth="1"/>
    <col min="734" max="734" width="8" bestFit="1" customWidth="1"/>
    <col min="735" max="735" width="7" bestFit="1" customWidth="1"/>
    <col min="736" max="737" width="8" bestFit="1" customWidth="1"/>
    <col min="738" max="738" width="7" bestFit="1" customWidth="1"/>
    <col min="739" max="739" width="6" bestFit="1" customWidth="1"/>
    <col min="740" max="752" width="7" bestFit="1" customWidth="1"/>
    <col min="753" max="753" width="8" bestFit="1" customWidth="1"/>
    <col min="754" max="756" width="7" bestFit="1" customWidth="1"/>
    <col min="757" max="757" width="8" bestFit="1" customWidth="1"/>
    <col min="758" max="765" width="7" bestFit="1" customWidth="1"/>
    <col min="766" max="766" width="8" bestFit="1" customWidth="1"/>
    <col min="767" max="769" width="7" bestFit="1" customWidth="1"/>
    <col min="770" max="770" width="6" bestFit="1" customWidth="1"/>
    <col min="771" max="784" width="7" bestFit="1" customWidth="1"/>
    <col min="785" max="785" width="8" bestFit="1" customWidth="1"/>
    <col min="786" max="797" width="7" bestFit="1" customWidth="1"/>
    <col min="798" max="798" width="6" bestFit="1" customWidth="1"/>
    <col min="799" max="800" width="7" bestFit="1" customWidth="1"/>
    <col min="801" max="801" width="6" bestFit="1" customWidth="1"/>
    <col min="802" max="809" width="7" bestFit="1" customWidth="1"/>
    <col min="810" max="811" width="6" bestFit="1" customWidth="1"/>
    <col min="812" max="815" width="7" bestFit="1" customWidth="1"/>
    <col min="816" max="816" width="8" bestFit="1" customWidth="1"/>
    <col min="817" max="820" width="7" bestFit="1" customWidth="1"/>
    <col min="821" max="821" width="8" bestFit="1" customWidth="1"/>
    <col min="822" max="824" width="7" bestFit="1" customWidth="1"/>
    <col min="825" max="826" width="8" bestFit="1" customWidth="1"/>
    <col min="827" max="827" width="7" bestFit="1" customWidth="1"/>
    <col min="828" max="837" width="8" bestFit="1" customWidth="1"/>
    <col min="838" max="838" width="7" bestFit="1" customWidth="1"/>
    <col min="839" max="839" width="8" bestFit="1" customWidth="1"/>
    <col min="840" max="841" width="7" bestFit="1" customWidth="1"/>
    <col min="842" max="842" width="6" bestFit="1" customWidth="1"/>
    <col min="843" max="843" width="10.5546875" bestFit="1" customWidth="1"/>
    <col min="844" max="844" width="23.33203125" bestFit="1" customWidth="1"/>
    <col min="845" max="845" width="26.33203125" bestFit="1" customWidth="1"/>
  </cols>
  <sheetData>
    <row r="3" spans="1:5" x14ac:dyDescent="0.3">
      <c r="E3" s="41"/>
    </row>
    <row r="4" spans="1:5" x14ac:dyDescent="0.3">
      <c r="A4" s="42"/>
      <c r="B4" s="43"/>
      <c r="C4" s="44"/>
    </row>
    <row r="5" spans="1:5" x14ac:dyDescent="0.3">
      <c r="A5" s="45"/>
      <c r="B5" s="46"/>
      <c r="C5" s="47"/>
    </row>
    <row r="6" spans="1:5" x14ac:dyDescent="0.3">
      <c r="A6" s="45"/>
      <c r="B6" s="46"/>
      <c r="C6" s="47"/>
    </row>
    <row r="7" spans="1:5" x14ac:dyDescent="0.3">
      <c r="A7" s="45"/>
      <c r="B7" s="46"/>
      <c r="C7" s="47"/>
    </row>
    <row r="8" spans="1:5" x14ac:dyDescent="0.3">
      <c r="A8" s="45"/>
      <c r="B8" s="46"/>
      <c r="C8" s="47"/>
    </row>
    <row r="9" spans="1:5" x14ac:dyDescent="0.3">
      <c r="A9" s="45"/>
      <c r="B9" s="46"/>
      <c r="C9" s="47"/>
    </row>
    <row r="10" spans="1:5" x14ac:dyDescent="0.3">
      <c r="A10" s="45"/>
      <c r="B10" s="46"/>
      <c r="C10" s="47"/>
    </row>
    <row r="11" spans="1:5" x14ac:dyDescent="0.3">
      <c r="A11" s="45"/>
      <c r="B11" s="46"/>
      <c r="C11" s="47"/>
    </row>
    <row r="12" spans="1:5" x14ac:dyDescent="0.3">
      <c r="A12" s="45"/>
      <c r="B12" s="46"/>
      <c r="C12" s="47"/>
    </row>
    <row r="13" spans="1:5" x14ac:dyDescent="0.3">
      <c r="A13" s="45"/>
      <c r="B13" s="46"/>
      <c r="C13" s="47"/>
    </row>
    <row r="14" spans="1:5" x14ac:dyDescent="0.3">
      <c r="A14" s="45"/>
      <c r="B14" s="46"/>
      <c r="C14" s="47"/>
    </row>
    <row r="15" spans="1:5" x14ac:dyDescent="0.3">
      <c r="A15" s="45"/>
      <c r="B15" s="46"/>
      <c r="C15" s="47"/>
    </row>
    <row r="16" spans="1:5" x14ac:dyDescent="0.3">
      <c r="A16" s="45"/>
      <c r="B16" s="46"/>
      <c r="C16" s="47"/>
    </row>
    <row r="17" spans="1:3" x14ac:dyDescent="0.3">
      <c r="A17" s="45"/>
      <c r="B17" s="46"/>
      <c r="C17" s="47"/>
    </row>
    <row r="18" spans="1:3" x14ac:dyDescent="0.3">
      <c r="A18" s="45"/>
      <c r="B18" s="46"/>
      <c r="C18" s="47"/>
    </row>
    <row r="19" spans="1:3" x14ac:dyDescent="0.3">
      <c r="A19" s="45"/>
      <c r="B19" s="46"/>
      <c r="C19" s="47"/>
    </row>
    <row r="20" spans="1:3" x14ac:dyDescent="0.3">
      <c r="A20" s="45"/>
      <c r="B20" s="46"/>
      <c r="C20" s="47"/>
    </row>
    <row r="21" spans="1:3" x14ac:dyDescent="0.3">
      <c r="A21" s="48"/>
      <c r="B21" s="49"/>
      <c r="C21" s="50"/>
    </row>
    <row r="38" spans="6:6" x14ac:dyDescent="0.3">
      <c r="F38" t="e">
        <f>STDEV(E6:E37)</f>
        <v>#DIV/0!</v>
      </c>
    </row>
  </sheetData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Muestra</vt:lpstr>
      <vt:lpstr>Tabla de contenidos</vt:lpstr>
      <vt:lpstr>Hoja de Control del análisis</vt:lpstr>
      <vt:lpstr>Tabla dinámica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2019-09-08T19:21:19Z</dcterms:modified>
</cp:coreProperties>
</file>