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\Sexenios\Data set\"/>
    </mc:Choice>
  </mc:AlternateContent>
  <bookViews>
    <workbookView xWindow="0" yWindow="0" windowWidth="16185" windowHeight="10680" activeTab="1"/>
  </bookViews>
  <sheets>
    <sheet name="Hoja1" sheetId="1" r:id="rId1"/>
    <sheet name="Hoja2" sheetId="2" r:id="rId2"/>
    <sheet name="Hoja3" sheetId="3" r:id="rId3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K3" i="2"/>
  <c r="K12" i="2"/>
  <c r="K11" i="2"/>
  <c r="L11" i="2"/>
  <c r="M11" i="2"/>
  <c r="N11" i="2"/>
  <c r="S12" i="2"/>
  <c r="L12" i="2"/>
  <c r="T12" i="2"/>
  <c r="U12" i="2"/>
  <c r="K13" i="2"/>
  <c r="S13" i="2"/>
  <c r="L13" i="2"/>
  <c r="T13" i="2"/>
  <c r="U13" i="2"/>
  <c r="V12" i="2"/>
  <c r="X12" i="2"/>
  <c r="L3" i="2"/>
  <c r="K4" i="2"/>
  <c r="L4" i="2"/>
  <c r="K5" i="2"/>
  <c r="L5" i="2"/>
  <c r="K6" i="2"/>
  <c r="L6" i="2"/>
  <c r="K7" i="2"/>
  <c r="L7" i="2"/>
  <c r="K8" i="2"/>
  <c r="L8" i="2"/>
  <c r="K9" i="2"/>
  <c r="L9" i="2"/>
  <c r="K10" i="2"/>
  <c r="L10" i="2"/>
  <c r="K14" i="2"/>
  <c r="L14" i="2"/>
  <c r="K15" i="2"/>
  <c r="L15" i="2"/>
  <c r="K16" i="2"/>
  <c r="L16" i="2"/>
  <c r="K17" i="2"/>
  <c r="L17" i="2"/>
  <c r="K18" i="2"/>
  <c r="L18" i="2"/>
  <c r="T27" i="1"/>
  <c r="U24" i="1"/>
  <c r="T26" i="1"/>
  <c r="T24" i="1"/>
  <c r="S27" i="1"/>
  <c r="S26" i="1"/>
  <c r="S24" i="1"/>
  <c r="U25" i="1"/>
  <c r="T25" i="1"/>
  <c r="S25" i="1"/>
  <c r="W5" i="1"/>
  <c r="Q4" i="1"/>
  <c r="O5" i="1"/>
  <c r="P5" i="1"/>
  <c r="Q5" i="1"/>
  <c r="R5" i="1"/>
  <c r="S5" i="1"/>
  <c r="T5" i="1"/>
  <c r="U5" i="1"/>
  <c r="V5" i="1"/>
  <c r="O6" i="1"/>
  <c r="P6" i="1"/>
  <c r="Q6" i="1"/>
  <c r="R6" i="1"/>
  <c r="S6" i="1"/>
  <c r="T6" i="1"/>
  <c r="U6" i="1"/>
  <c r="V6" i="1"/>
  <c r="O7" i="1"/>
  <c r="P7" i="1"/>
  <c r="Q7" i="1"/>
  <c r="R7" i="1"/>
  <c r="S7" i="1"/>
  <c r="T7" i="1"/>
  <c r="U7" i="1"/>
  <c r="V7" i="1"/>
  <c r="P4" i="1"/>
  <c r="R4" i="1"/>
  <c r="S4" i="1"/>
  <c r="T4" i="1"/>
  <c r="U4" i="1"/>
  <c r="V4" i="1"/>
  <c r="W4" i="1"/>
  <c r="O4" i="1"/>
  <c r="G15" i="2"/>
  <c r="D3" i="2"/>
  <c r="E3" i="2"/>
  <c r="D4" i="2"/>
  <c r="D5" i="2"/>
  <c r="E4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E6" i="2"/>
  <c r="E15" i="2"/>
  <c r="O6" i="2"/>
  <c r="O11" i="2"/>
  <c r="O3" i="2"/>
  <c r="O12" i="2"/>
  <c r="O16" i="2"/>
  <c r="M13" i="2"/>
  <c r="O17" i="2"/>
  <c r="G6" i="2"/>
  <c r="G4" i="2"/>
  <c r="G5" i="2"/>
  <c r="G7" i="2"/>
  <c r="G8" i="2"/>
  <c r="G9" i="2"/>
  <c r="G10" i="2"/>
  <c r="G11" i="2"/>
  <c r="G12" i="2"/>
  <c r="G13" i="2"/>
  <c r="G14" i="2"/>
  <c r="G16" i="2"/>
  <c r="G17" i="2"/>
  <c r="G18" i="2"/>
  <c r="G3" i="2"/>
  <c r="M16" i="2"/>
  <c r="N16" i="2"/>
  <c r="M17" i="2"/>
  <c r="O8" i="2"/>
  <c r="O4" i="2"/>
  <c r="O14" i="2"/>
  <c r="O10" i="2"/>
  <c r="M9" i="2"/>
  <c r="E18" i="2"/>
  <c r="M8" i="2"/>
  <c r="M6" i="2"/>
  <c r="M7" i="2"/>
  <c r="M12" i="2"/>
  <c r="N12" i="2"/>
  <c r="M15" i="2"/>
  <c r="M18" i="2"/>
  <c r="E16" i="2"/>
  <c r="E12" i="2"/>
  <c r="E8" i="2"/>
  <c r="M14" i="2"/>
  <c r="M10" i="2"/>
  <c r="N17" i="2"/>
  <c r="N8" i="2"/>
  <c r="N6" i="2"/>
  <c r="N14" i="2"/>
  <c r="S16" i="2"/>
  <c r="T18" i="2"/>
  <c r="T16" i="2"/>
  <c r="S17" i="2"/>
  <c r="T17" i="2"/>
  <c r="S18" i="2"/>
  <c r="T15" i="2"/>
  <c r="T11" i="2"/>
  <c r="T14" i="2"/>
  <c r="S15" i="2"/>
  <c r="T10" i="2"/>
  <c r="S11" i="2"/>
  <c r="S10" i="2"/>
  <c r="U10" i="2"/>
  <c r="V10" i="2"/>
  <c r="S14" i="2"/>
  <c r="W11" i="2"/>
  <c r="W14" i="2"/>
  <c r="U17" i="2"/>
  <c r="U18" i="2"/>
  <c r="V17" i="2"/>
  <c r="X17" i="2"/>
  <c r="U15" i="2"/>
  <c r="U11" i="2"/>
  <c r="V11" i="2"/>
  <c r="U14" i="2"/>
  <c r="U16" i="2"/>
  <c r="V16" i="2"/>
  <c r="X16" i="2"/>
  <c r="W16" i="2"/>
  <c r="M4" i="2"/>
  <c r="M3" i="2"/>
  <c r="N3" i="2"/>
  <c r="M5" i="2"/>
  <c r="W12" i="2"/>
  <c r="W10" i="2"/>
  <c r="N4" i="2"/>
  <c r="S7" i="2"/>
  <c r="T9" i="2"/>
  <c r="S8" i="2"/>
  <c r="S3" i="2"/>
  <c r="T6" i="2"/>
  <c r="S4" i="2"/>
  <c r="T4" i="2"/>
  <c r="T7" i="2"/>
  <c r="S5" i="2"/>
  <c r="T3" i="2"/>
  <c r="W3" i="2"/>
  <c r="S9" i="2"/>
  <c r="T5" i="2"/>
  <c r="T8" i="2"/>
  <c r="S6" i="2"/>
  <c r="V14" i="2"/>
  <c r="X14" i="2"/>
  <c r="U9" i="2"/>
  <c r="U4" i="2"/>
  <c r="U3" i="2"/>
  <c r="V3" i="2"/>
  <c r="U5" i="2"/>
  <c r="U6" i="2"/>
  <c r="W6" i="2"/>
  <c r="U8" i="2"/>
  <c r="W8" i="2"/>
  <c r="U7" i="2"/>
  <c r="W4" i="2"/>
  <c r="V8" i="2"/>
  <c r="X8" i="2"/>
  <c r="V4" i="2"/>
  <c r="X4" i="2"/>
  <c r="V6" i="2"/>
  <c r="X6" i="2"/>
</calcChain>
</file>

<file path=xl/sharedStrings.xml><?xml version="1.0" encoding="utf-8"?>
<sst xmlns="http://schemas.openxmlformats.org/spreadsheetml/2006/main" count="103" uniqueCount="36">
  <si>
    <t>A</t>
  </si>
  <si>
    <t>B</t>
  </si>
  <si>
    <t>C</t>
  </si>
  <si>
    <t>D</t>
  </si>
  <si>
    <t>E</t>
  </si>
  <si>
    <t>F</t>
  </si>
  <si>
    <t>G</t>
  </si>
  <si>
    <t>H</t>
  </si>
  <si>
    <t>Original OD</t>
  </si>
  <si>
    <t>Taking into account plate negative</t>
  </si>
  <si>
    <t>% of positive control</t>
  </si>
  <si>
    <t>OD reading (450nm)</t>
  </si>
  <si>
    <t>Individual Average</t>
  </si>
  <si>
    <t>Average</t>
  </si>
  <si>
    <t>Taking into account Plate Negative</t>
  </si>
  <si>
    <t>Stdev</t>
  </si>
  <si>
    <t>SE</t>
  </si>
  <si>
    <t>Average % fosforilación</t>
  </si>
  <si>
    <t>% inhibición</t>
  </si>
  <si>
    <t>Plate Negative</t>
  </si>
  <si>
    <t>VEGF (25 ng/ml) ST</t>
  </si>
  <si>
    <t>placa 1</t>
  </si>
  <si>
    <t>Placa 1</t>
  </si>
  <si>
    <t>Placa 2</t>
  </si>
  <si>
    <t>VEGF (25 ng/ml) + DOPAL 150 uM 2.1</t>
  </si>
  <si>
    <t>VEGF (25 ng/ml) + DOPAL 150 uM 2.2</t>
  </si>
  <si>
    <t>VEGF (25 ng/ml) + DOPAL 120 uM 3.1</t>
  </si>
  <si>
    <t>VEGF (25 ng/ml) + DOPAL 120 uM 3.2</t>
  </si>
  <si>
    <t>VEGF (25 ng/ml) + DOPAL 80 uM 4.1</t>
  </si>
  <si>
    <t>VEGF (25 ng/ml) + DOPAL 80 uM 4.2</t>
  </si>
  <si>
    <t>VEGF (25 ng/ml) + DOPAL 50 uM 5.1</t>
  </si>
  <si>
    <t>VEGF (25 ng/ml) + DOPAL 50 uM 5.2</t>
  </si>
  <si>
    <t>VEGF (25 ng/ml) + MOPAL 100 uM 6.1</t>
  </si>
  <si>
    <t>VEGF (25 ng/ml) + MOPAL 100 uM 6.2</t>
  </si>
  <si>
    <t>VEGF (25 ng/ml) + MOPET 100 uM 7.1</t>
  </si>
  <si>
    <t>VEGF (25 ng/ml) + MOPET 100 uM 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</si>
</sst>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8"/>
      <name val="Calibri"/>
      <family val="2"/>
      <scheme val="minor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4" fillId="0" borderId="0" xfId="0" applyFont="1"/>
    <xf numFmtId="2" fontId="4" fillId="0" borderId="0" xfId="0" applyNumberFormat="1" applyFont="1"/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wrapText="1"/>
    </xf>
    <xf numFmtId="0" fontId="6" fillId="0" borderId="0" xfId="0" applyFont="1"/>
    <xf numFmtId="0" fontId="7" fillId="0" borderId="0" xfId="0" applyFont="1"/>
    <xf numFmtId="0" fontId="2" fillId="3" borderId="1" xfId="0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wrapText="1"/>
    </xf>
    <xf numFmtId="164" fontId="4" fillId="0" borderId="0" xfId="0" applyNumberFormat="1" applyFont="1" applyFill="1"/>
    <xf numFmtId="0" fontId="0" fillId="0" borderId="0" xfId="0" applyFill="1"/>
    <xf numFmtId="2" fontId="4" fillId="0" borderId="0" xfId="0" applyNumberFormat="1" applyFont="1" applyFill="1"/>
    <xf numFmtId="164" fontId="4" fillId="0" borderId="0" xfId="0" applyNumberFormat="1" applyFont="1" applyFill="1" applyBorder="1" applyAlignment="1">
      <alignment wrapText="1"/>
    </xf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/>
    <xf numFmtId="2" fontId="4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/>
    <xf numFmtId="164" fontId="0" fillId="0" borderId="0" xfId="0" applyNumberFormat="1" applyFill="1" applyBorder="1"/>
    <xf numFmtId="0" fontId="6" fillId="0" borderId="0" xfId="0" applyFont="1" applyFill="1" applyBorder="1"/>
    <xf numFmtId="0" fontId="0" fillId="0" borderId="0" xfId="0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7" fillId="0" borderId="0" xfId="0" applyFont="1" applyFill="1"/>
    <xf numFmtId="164" fontId="9" fillId="0" borderId="0" xfId="0" applyNumberFormat="1" applyFont="1" applyFill="1"/>
    <xf numFmtId="164" fontId="0" fillId="0" borderId="0" xfId="0" applyNumberFormat="1" applyFill="1"/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1"/>
  <sheetViews>
    <sheetView zoomScale="93" workbookViewId="0">
      <selection activeCell="I24" sqref="I24:I25"/>
    </sheetView>
  </sheetViews>
  <sheetFormatPr baseColWidth="10" defaultRowHeight="15" x14ac:dyDescent="0.25"/>
  <sheetData>
    <row r="1" spans="1:23" x14ac:dyDescent="0.25">
      <c r="A1" s="1" t="s">
        <v>21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</row>
    <row r="2" spans="1:23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>
        <v>450</v>
      </c>
    </row>
    <row r="3" spans="1:23" x14ac:dyDescent="0.2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>
        <v>450</v>
      </c>
    </row>
    <row r="4" spans="1:23" x14ac:dyDescent="0.25">
      <c r="A4" s="2" t="s">
        <v>2</v>
      </c>
      <c r="B4" s="3"/>
      <c r="C4" s="11">
        <v>1.1990000000000001</v>
      </c>
      <c r="D4" s="11">
        <v>1.153</v>
      </c>
      <c r="E4" s="11">
        <v>0.68300000000000005</v>
      </c>
      <c r="F4" s="11">
        <v>0.78</v>
      </c>
      <c r="G4" s="11">
        <v>0.86499999999999999</v>
      </c>
      <c r="H4" s="11">
        <v>0.85499999999999998</v>
      </c>
      <c r="I4" s="11">
        <v>0.48</v>
      </c>
      <c r="J4" s="11">
        <v>0.91500000000000004</v>
      </c>
      <c r="K4" s="11">
        <v>1.2969999999999999</v>
      </c>
      <c r="L4" s="3"/>
      <c r="M4" s="3"/>
      <c r="N4" s="4">
        <v>450</v>
      </c>
      <c r="O4">
        <f>C4-C14</f>
        <v>1.1400000000000001</v>
      </c>
      <c r="P4">
        <f t="shared" ref="P4:W4" si="0">D4-D14</f>
        <v>1.095</v>
      </c>
      <c r="Q4">
        <f>E4-E14</f>
        <v>0.62200000000000011</v>
      </c>
      <c r="R4">
        <f t="shared" si="0"/>
        <v>0.72299999999999998</v>
      </c>
      <c r="S4">
        <f t="shared" si="0"/>
        <v>0.80099999999999993</v>
      </c>
      <c r="T4">
        <f t="shared" si="0"/>
        <v>0.78800000000000003</v>
      </c>
      <c r="U4">
        <f t="shared" si="0"/>
        <v>0.40799999999999997</v>
      </c>
      <c r="V4">
        <f t="shared" si="0"/>
        <v>0.85699999999999998</v>
      </c>
      <c r="W4">
        <f t="shared" si="0"/>
        <v>1.2209999999999999</v>
      </c>
    </row>
    <row r="5" spans="1:23" x14ac:dyDescent="0.25">
      <c r="A5" s="2" t="s">
        <v>3</v>
      </c>
      <c r="B5" s="3"/>
      <c r="C5" s="11">
        <v>1.141</v>
      </c>
      <c r="D5" s="11">
        <v>1.0960000000000001</v>
      </c>
      <c r="E5" s="11">
        <v>0.76200000000000001</v>
      </c>
      <c r="F5" s="11">
        <v>0.74099999999999999</v>
      </c>
      <c r="G5" s="11">
        <v>0.85099999999999998</v>
      </c>
      <c r="H5" s="11">
        <v>0.747</v>
      </c>
      <c r="I5" s="11">
        <v>0.48599999999999999</v>
      </c>
      <c r="J5" s="11">
        <v>0.98399999999999999</v>
      </c>
      <c r="K5" s="11">
        <v>1.208</v>
      </c>
      <c r="L5" s="3"/>
      <c r="M5" s="3"/>
      <c r="N5" s="4">
        <v>450</v>
      </c>
      <c r="O5">
        <f t="shared" ref="O5:O7" si="1">C5-C15</f>
        <v>1.079</v>
      </c>
      <c r="P5">
        <f t="shared" ref="P5:P7" si="2">D5-D15</f>
        <v>1.0370000000000001</v>
      </c>
      <c r="Q5">
        <f t="shared" ref="Q5:Q7" si="3">E5-E15</f>
        <v>0.69799999999999995</v>
      </c>
      <c r="R5">
        <f t="shared" ref="R5:R7" si="4">F5-F15</f>
        <v>0.68499999999999994</v>
      </c>
      <c r="S5">
        <f t="shared" ref="S5:S7" si="5">G5-G15</f>
        <v>0.78099999999999992</v>
      </c>
      <c r="T5">
        <f t="shared" ref="T5:T7" si="6">H5-H15</f>
        <v>0.68500000000000005</v>
      </c>
      <c r="U5">
        <f t="shared" ref="U5:U7" si="7">I5-I15</f>
        <v>0.42899999999999999</v>
      </c>
      <c r="V5">
        <f t="shared" ref="V5:V7" si="8">J5-J15</f>
        <v>0.92199999999999993</v>
      </c>
      <c r="W5">
        <f>K5-K15</f>
        <v>1.125</v>
      </c>
    </row>
    <row r="6" spans="1:23" x14ac:dyDescent="0.25">
      <c r="A6" s="2" t="s">
        <v>4</v>
      </c>
      <c r="B6" s="3"/>
      <c r="C6" s="11">
        <v>0.97199999999999998</v>
      </c>
      <c r="D6" s="11">
        <v>1.121</v>
      </c>
      <c r="E6" s="11">
        <v>0.83799999999999997</v>
      </c>
      <c r="F6" s="11">
        <v>0.83499999999999996</v>
      </c>
      <c r="G6" s="11">
        <v>0.78200000000000003</v>
      </c>
      <c r="H6" s="11">
        <v>0.877</v>
      </c>
      <c r="I6" s="11">
        <v>0.91100000000000003</v>
      </c>
      <c r="J6" s="11">
        <v>0.85</v>
      </c>
      <c r="K6" s="3"/>
      <c r="L6" s="3"/>
      <c r="M6" s="3"/>
      <c r="N6" s="4">
        <v>450</v>
      </c>
      <c r="O6">
        <f t="shared" si="1"/>
        <v>0.91799999999999993</v>
      </c>
      <c r="P6">
        <f t="shared" si="2"/>
        <v>1.07</v>
      </c>
      <c r="Q6">
        <f t="shared" si="3"/>
        <v>0.77999999999999992</v>
      </c>
      <c r="R6">
        <f t="shared" si="4"/>
        <v>0.77899999999999991</v>
      </c>
      <c r="S6">
        <f t="shared" si="5"/>
        <v>0.72499999999999998</v>
      </c>
      <c r="T6">
        <f t="shared" si="6"/>
        <v>0.81299999999999994</v>
      </c>
      <c r="U6">
        <f t="shared" si="7"/>
        <v>0.82700000000000007</v>
      </c>
      <c r="V6">
        <f t="shared" si="8"/>
        <v>0.79</v>
      </c>
    </row>
    <row r="7" spans="1:23" x14ac:dyDescent="0.25">
      <c r="A7" s="2" t="s">
        <v>5</v>
      </c>
      <c r="B7" s="3"/>
      <c r="C7" s="11">
        <v>1.1990000000000001</v>
      </c>
      <c r="D7" s="11">
        <v>1.337</v>
      </c>
      <c r="E7" s="11">
        <v>0.84899999999999998</v>
      </c>
      <c r="F7" s="11">
        <v>0.80200000000000005</v>
      </c>
      <c r="G7" s="11">
        <v>0.95</v>
      </c>
      <c r="H7" s="11">
        <v>0.97</v>
      </c>
      <c r="I7" s="11">
        <v>0.86199999999999999</v>
      </c>
      <c r="J7" s="11">
        <v>0.871</v>
      </c>
      <c r="K7" s="3"/>
      <c r="L7" s="3"/>
      <c r="M7" s="3"/>
      <c r="N7" s="4">
        <v>450</v>
      </c>
      <c r="O7">
        <f t="shared" si="1"/>
        <v>1.139</v>
      </c>
      <c r="P7">
        <f t="shared" si="2"/>
        <v>1.2729999999999999</v>
      </c>
      <c r="Q7">
        <f t="shared" si="3"/>
        <v>0.78600000000000003</v>
      </c>
      <c r="R7">
        <f t="shared" si="4"/>
        <v>0.74199999999999999</v>
      </c>
      <c r="S7">
        <f t="shared" si="5"/>
        <v>0.879</v>
      </c>
      <c r="T7">
        <f t="shared" si="6"/>
        <v>0.878</v>
      </c>
      <c r="U7">
        <f t="shared" si="7"/>
        <v>0.79499999999999993</v>
      </c>
      <c r="V7">
        <f t="shared" si="8"/>
        <v>0.80699999999999994</v>
      </c>
    </row>
    <row r="8" spans="1:23" x14ac:dyDescent="0.25">
      <c r="A8" s="2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>
        <v>450</v>
      </c>
    </row>
    <row r="9" spans="1:23" x14ac:dyDescent="0.25">
      <c r="A9" s="2" t="s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>
        <v>450</v>
      </c>
    </row>
    <row r="11" spans="1:23" x14ac:dyDescent="0.25">
      <c r="A11" s="1" t="s">
        <v>22</v>
      </c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  <c r="I11" s="2">
        <v>8</v>
      </c>
      <c r="J11" s="2">
        <v>9</v>
      </c>
      <c r="K11" s="2">
        <v>10</v>
      </c>
      <c r="L11" s="2">
        <v>11</v>
      </c>
      <c r="M11" s="2">
        <v>12</v>
      </c>
    </row>
    <row r="12" spans="1:23" x14ac:dyDescent="0.25">
      <c r="A12" s="2" t="s">
        <v>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>
        <v>550</v>
      </c>
    </row>
    <row r="13" spans="1:23" x14ac:dyDescent="0.25">
      <c r="A13" s="2" t="s">
        <v>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>
        <v>550</v>
      </c>
    </row>
    <row r="14" spans="1:23" x14ac:dyDescent="0.25">
      <c r="A14" s="2" t="s">
        <v>2</v>
      </c>
      <c r="B14" s="3"/>
      <c r="C14" s="11">
        <v>5.8999999999999997E-2</v>
      </c>
      <c r="D14" s="11">
        <v>5.8000000000000003E-2</v>
      </c>
      <c r="E14" s="11">
        <v>6.0999999999999999E-2</v>
      </c>
      <c r="F14" s="11">
        <v>5.7000000000000002E-2</v>
      </c>
      <c r="G14" s="11">
        <v>6.4000000000000001E-2</v>
      </c>
      <c r="H14" s="11">
        <v>6.7000000000000004E-2</v>
      </c>
      <c r="I14" s="11">
        <v>7.1999999999999995E-2</v>
      </c>
      <c r="J14" s="11">
        <v>5.8000000000000003E-2</v>
      </c>
      <c r="K14" s="11">
        <v>7.5999999999999998E-2</v>
      </c>
      <c r="L14" s="3"/>
      <c r="M14" s="3"/>
      <c r="N14" s="4">
        <v>550</v>
      </c>
    </row>
    <row r="15" spans="1:23" x14ac:dyDescent="0.25">
      <c r="A15" s="2" t="s">
        <v>3</v>
      </c>
      <c r="B15" s="3"/>
      <c r="C15" s="11">
        <v>6.2E-2</v>
      </c>
      <c r="D15" s="11">
        <v>5.8999999999999997E-2</v>
      </c>
      <c r="E15" s="11">
        <v>6.4000000000000001E-2</v>
      </c>
      <c r="F15" s="11">
        <v>5.6000000000000001E-2</v>
      </c>
      <c r="G15" s="11">
        <v>7.0000000000000007E-2</v>
      </c>
      <c r="H15" s="11">
        <v>6.2E-2</v>
      </c>
      <c r="I15" s="11">
        <v>5.7000000000000002E-2</v>
      </c>
      <c r="J15" s="11">
        <v>6.2E-2</v>
      </c>
      <c r="K15" s="11">
        <v>8.3000000000000004E-2</v>
      </c>
      <c r="L15" s="3"/>
      <c r="M15" s="3"/>
      <c r="N15" s="4">
        <v>550</v>
      </c>
    </row>
    <row r="16" spans="1:23" x14ac:dyDescent="0.25">
      <c r="A16" s="2" t="s">
        <v>4</v>
      </c>
      <c r="B16" s="3"/>
      <c r="C16" s="11">
        <v>5.3999999999999999E-2</v>
      </c>
      <c r="D16" s="11">
        <v>5.0999999999999997E-2</v>
      </c>
      <c r="E16" s="11">
        <v>5.8000000000000003E-2</v>
      </c>
      <c r="F16" s="11">
        <v>5.6000000000000001E-2</v>
      </c>
      <c r="G16" s="11">
        <v>5.7000000000000002E-2</v>
      </c>
      <c r="H16" s="11">
        <v>6.4000000000000001E-2</v>
      </c>
      <c r="I16" s="11">
        <v>8.4000000000000005E-2</v>
      </c>
      <c r="J16" s="11">
        <v>0.06</v>
      </c>
      <c r="K16" s="3"/>
      <c r="L16" s="3"/>
      <c r="M16" s="3"/>
      <c r="N16" s="4">
        <v>550</v>
      </c>
    </row>
    <row r="17" spans="1:21" x14ac:dyDescent="0.25">
      <c r="A17" s="2" t="s">
        <v>5</v>
      </c>
      <c r="B17" s="3"/>
      <c r="C17" s="11">
        <v>0.06</v>
      </c>
      <c r="D17" s="11">
        <v>6.4000000000000001E-2</v>
      </c>
      <c r="E17" s="11">
        <v>6.3E-2</v>
      </c>
      <c r="F17" s="11">
        <v>0.06</v>
      </c>
      <c r="G17" s="11">
        <v>7.0999999999999994E-2</v>
      </c>
      <c r="H17" s="11">
        <v>9.1999999999999998E-2</v>
      </c>
      <c r="I17" s="11">
        <v>6.7000000000000004E-2</v>
      </c>
      <c r="J17" s="11">
        <v>6.4000000000000001E-2</v>
      </c>
      <c r="K17" s="3"/>
      <c r="L17" s="3"/>
      <c r="M17" s="3"/>
      <c r="N17" s="4">
        <v>550</v>
      </c>
    </row>
    <row r="18" spans="1:21" x14ac:dyDescent="0.25">
      <c r="A18" s="2" t="s">
        <v>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>
        <v>550</v>
      </c>
    </row>
    <row r="19" spans="1:21" x14ac:dyDescent="0.25">
      <c r="A19" s="2" t="s">
        <v>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">
        <v>550</v>
      </c>
    </row>
    <row r="21" spans="1:21" x14ac:dyDescent="0.25">
      <c r="A21" s="1" t="s">
        <v>23</v>
      </c>
      <c r="B21" s="2">
        <v>1</v>
      </c>
      <c r="C21" s="2">
        <v>2</v>
      </c>
      <c r="D21" s="2">
        <v>3</v>
      </c>
      <c r="E21" s="2">
        <v>4</v>
      </c>
      <c r="F21" s="2">
        <v>5</v>
      </c>
      <c r="G21" s="2">
        <v>6</v>
      </c>
      <c r="H21" s="2">
        <v>7</v>
      </c>
      <c r="I21" s="2">
        <v>8</v>
      </c>
      <c r="J21" s="2">
        <v>9</v>
      </c>
      <c r="K21" s="2">
        <v>10</v>
      </c>
      <c r="L21" s="2">
        <v>11</v>
      </c>
      <c r="M21" s="2">
        <v>12</v>
      </c>
    </row>
    <row r="22" spans="1:21" x14ac:dyDescent="0.25">
      <c r="A22" s="2" t="s">
        <v>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>
        <v>450</v>
      </c>
    </row>
    <row r="23" spans="1:21" x14ac:dyDescent="0.25">
      <c r="A23" s="2" t="s">
        <v>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">
        <v>450</v>
      </c>
    </row>
    <row r="24" spans="1:21" x14ac:dyDescent="0.25">
      <c r="A24" s="2" t="s">
        <v>2</v>
      </c>
      <c r="B24" s="3"/>
      <c r="C24" s="3"/>
      <c r="D24" s="3"/>
      <c r="E24" s="3"/>
      <c r="F24" s="3"/>
      <c r="G24" s="11">
        <v>0.72899999999999998</v>
      </c>
      <c r="H24" s="11">
        <v>1.206</v>
      </c>
      <c r="I24" s="11">
        <v>0.7</v>
      </c>
      <c r="J24" s="3"/>
      <c r="K24" s="3"/>
      <c r="L24" s="3"/>
      <c r="M24" s="3"/>
      <c r="N24" s="4">
        <v>450</v>
      </c>
      <c r="S24">
        <f>G24-G34</f>
        <v>0.66399999999999992</v>
      </c>
      <c r="T24">
        <f>H24-H34</f>
        <v>1.131</v>
      </c>
      <c r="U24">
        <f>I24-I34</f>
        <v>0.6399999999999999</v>
      </c>
    </row>
    <row r="25" spans="1:21" x14ac:dyDescent="0.25">
      <c r="A25" s="2" t="s">
        <v>3</v>
      </c>
      <c r="B25" s="3"/>
      <c r="C25" s="3"/>
      <c r="D25" s="3"/>
      <c r="E25" s="3"/>
      <c r="F25" s="3"/>
      <c r="G25" s="11">
        <v>0.69399999999999995</v>
      </c>
      <c r="H25" s="11">
        <v>1.002</v>
      </c>
      <c r="I25" s="11">
        <v>0.56399999999999995</v>
      </c>
      <c r="J25" s="3"/>
      <c r="K25" s="3"/>
      <c r="L25" s="3"/>
      <c r="M25" s="3"/>
      <c r="N25" s="4">
        <v>450</v>
      </c>
      <c r="S25">
        <f t="shared" ref="S25" si="9">G25-G35</f>
        <v>0.63500000000000001</v>
      </c>
      <c r="T25">
        <f t="shared" ref="T25" si="10">H25-H35</f>
        <v>0.92700000000000005</v>
      </c>
      <c r="U25">
        <f t="shared" ref="U25" si="11">I25-I35</f>
        <v>0.49299999999999994</v>
      </c>
    </row>
    <row r="26" spans="1:21" x14ac:dyDescent="0.25">
      <c r="A26" s="2" t="s">
        <v>4</v>
      </c>
      <c r="B26" s="3"/>
      <c r="C26" s="3"/>
      <c r="D26" s="3"/>
      <c r="E26" s="3"/>
      <c r="F26" s="3"/>
      <c r="G26" s="11">
        <v>0.93899999999999995</v>
      </c>
      <c r="H26" s="11">
        <v>0.76500000000000001</v>
      </c>
      <c r="I26" s="32"/>
      <c r="J26" s="3"/>
      <c r="K26" s="3"/>
      <c r="L26" s="3"/>
      <c r="M26" s="3"/>
      <c r="N26" s="4">
        <v>450</v>
      </c>
      <c r="S26">
        <f>G26-G36</f>
        <v>0.86599999999999999</v>
      </c>
      <c r="T26">
        <f>H26-H36</f>
        <v>0.70100000000000007</v>
      </c>
    </row>
    <row r="27" spans="1:21" x14ac:dyDescent="0.25">
      <c r="A27" s="2" t="s">
        <v>5</v>
      </c>
      <c r="B27" s="3"/>
      <c r="C27" s="3"/>
      <c r="D27" s="3"/>
      <c r="E27" s="3"/>
      <c r="F27" s="3"/>
      <c r="G27" s="11">
        <v>1.0880000000000001</v>
      </c>
      <c r="H27" s="11">
        <v>0.73599999999999999</v>
      </c>
      <c r="I27" s="32"/>
      <c r="J27" s="3"/>
      <c r="K27" s="3"/>
      <c r="L27" s="3"/>
      <c r="M27" s="3"/>
      <c r="N27" s="4">
        <v>450</v>
      </c>
      <c r="S27">
        <f>G27-G37</f>
        <v>1.0210000000000001</v>
      </c>
      <c r="T27">
        <f>H27-H37</f>
        <v>0.66</v>
      </c>
    </row>
    <row r="28" spans="1:21" x14ac:dyDescent="0.25">
      <c r="A28" s="2" t="s">
        <v>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>
        <v>450</v>
      </c>
    </row>
    <row r="29" spans="1:21" x14ac:dyDescent="0.25">
      <c r="A29" s="2" t="s">
        <v>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>
        <v>450</v>
      </c>
    </row>
    <row r="31" spans="1:21" x14ac:dyDescent="0.25">
      <c r="A31" s="1" t="s">
        <v>23</v>
      </c>
      <c r="B31" s="2">
        <v>1</v>
      </c>
      <c r="C31" s="2">
        <v>2</v>
      </c>
      <c r="D31" s="2">
        <v>3</v>
      </c>
      <c r="E31" s="2">
        <v>4</v>
      </c>
      <c r="F31" s="2">
        <v>5</v>
      </c>
      <c r="G31" s="2">
        <v>6</v>
      </c>
      <c r="H31" s="2">
        <v>7</v>
      </c>
      <c r="I31" s="2">
        <v>8</v>
      </c>
      <c r="J31" s="2">
        <v>9</v>
      </c>
      <c r="K31" s="2">
        <v>10</v>
      </c>
      <c r="L31" s="2">
        <v>11</v>
      </c>
      <c r="M31" s="2">
        <v>12</v>
      </c>
    </row>
    <row r="32" spans="1:21" x14ac:dyDescent="0.25">
      <c r="A32" s="2" t="s">
        <v>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">
        <v>550</v>
      </c>
    </row>
    <row r="33" spans="1:16" x14ac:dyDescent="0.25">
      <c r="A33" s="2" t="s">
        <v>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>
        <v>550</v>
      </c>
    </row>
    <row r="34" spans="1:16" x14ac:dyDescent="0.25">
      <c r="A34" s="2" t="s">
        <v>2</v>
      </c>
      <c r="B34" s="3"/>
      <c r="C34" s="3"/>
      <c r="D34" s="3"/>
      <c r="E34" s="3"/>
      <c r="F34" s="3"/>
      <c r="G34" s="11">
        <v>6.5000000000000002E-2</v>
      </c>
      <c r="H34" s="11">
        <v>7.4999999999999997E-2</v>
      </c>
      <c r="I34" s="11">
        <v>0.06</v>
      </c>
      <c r="J34" s="3"/>
      <c r="K34" s="3"/>
      <c r="L34" s="3"/>
      <c r="M34" s="3"/>
      <c r="N34" s="4">
        <v>550</v>
      </c>
    </row>
    <row r="35" spans="1:16" x14ac:dyDescent="0.25">
      <c r="A35" s="2" t="s">
        <v>3</v>
      </c>
      <c r="B35" s="3"/>
      <c r="C35" s="3"/>
      <c r="D35" s="3"/>
      <c r="E35" s="3"/>
      <c r="F35" s="3"/>
      <c r="G35" s="11">
        <v>5.8999999999999997E-2</v>
      </c>
      <c r="H35" s="11">
        <v>7.4999999999999997E-2</v>
      </c>
      <c r="I35" s="11">
        <v>7.0999999999999994E-2</v>
      </c>
      <c r="J35" s="3"/>
      <c r="K35" s="3"/>
      <c r="L35" s="3"/>
      <c r="M35" s="3"/>
      <c r="N35" s="4">
        <v>550</v>
      </c>
    </row>
    <row r="36" spans="1:16" x14ac:dyDescent="0.25">
      <c r="A36" s="2" t="s">
        <v>4</v>
      </c>
      <c r="B36" s="3"/>
      <c r="C36" s="3"/>
      <c r="D36" s="3"/>
      <c r="E36" s="3"/>
      <c r="F36" s="3"/>
      <c r="G36" s="11">
        <v>7.2999999999999995E-2</v>
      </c>
      <c r="H36" s="11">
        <v>6.4000000000000001E-2</v>
      </c>
      <c r="I36" s="32"/>
      <c r="J36" s="3"/>
      <c r="K36" s="3"/>
      <c r="L36" s="3"/>
      <c r="M36" s="3"/>
      <c r="N36" s="4">
        <v>550</v>
      </c>
    </row>
    <row r="37" spans="1:16" x14ac:dyDescent="0.25">
      <c r="A37" s="2" t="s">
        <v>5</v>
      </c>
      <c r="B37" s="3"/>
      <c r="C37" s="3"/>
      <c r="D37" s="3"/>
      <c r="E37" s="3"/>
      <c r="F37" s="3"/>
      <c r="G37" s="11">
        <v>6.7000000000000004E-2</v>
      </c>
      <c r="H37" s="11">
        <v>7.5999999999999998E-2</v>
      </c>
      <c r="I37" s="32"/>
      <c r="J37" s="3"/>
      <c r="K37" s="3"/>
      <c r="L37" s="3"/>
      <c r="M37" s="3"/>
      <c r="N37" s="4">
        <v>550</v>
      </c>
    </row>
    <row r="38" spans="1:16" x14ac:dyDescent="0.25">
      <c r="A38" s="2" t="s">
        <v>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4">
        <v>550</v>
      </c>
    </row>
    <row r="39" spans="1:16" x14ac:dyDescent="0.25">
      <c r="A39" s="2" t="s">
        <v>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4">
        <v>550</v>
      </c>
    </row>
    <row r="41" spans="1:16" x14ac:dyDescent="0.2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17"/>
      <c r="O41" s="17"/>
      <c r="P41" s="17"/>
    </row>
    <row r="42" spans="1:16" x14ac:dyDescent="0.25">
      <c r="A42" s="30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31"/>
      <c r="O42" s="17"/>
      <c r="P42" s="17"/>
    </row>
    <row r="43" spans="1:16" x14ac:dyDescent="0.25">
      <c r="A43" s="30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31"/>
      <c r="O43" s="17"/>
      <c r="P43" s="17"/>
    </row>
    <row r="44" spans="1:16" x14ac:dyDescent="0.25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17"/>
      <c r="O44" s="17"/>
      <c r="P44" s="17"/>
    </row>
    <row r="45" spans="1:16" x14ac:dyDescent="0.25">
      <c r="A45" s="30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31"/>
      <c r="O45" s="17"/>
      <c r="P45" s="17"/>
    </row>
    <row r="46" spans="1:16" x14ac:dyDescent="0.25">
      <c r="A46" s="30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31"/>
      <c r="O46" s="17"/>
      <c r="P46" s="17"/>
    </row>
    <row r="47" spans="1:16" x14ac:dyDescent="0.25">
      <c r="A47" s="30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31"/>
      <c r="O47" s="17"/>
      <c r="P47" s="17"/>
    </row>
    <row r="48" spans="1:16" x14ac:dyDescent="0.25">
      <c r="A48" s="30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31"/>
      <c r="O48" s="17"/>
      <c r="P48" s="17"/>
    </row>
    <row r="49" spans="1:16" x14ac:dyDescent="0.25">
      <c r="A49" s="30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31"/>
      <c r="O49" s="17"/>
      <c r="P49" s="17"/>
    </row>
    <row r="50" spans="1:16" x14ac:dyDescent="0.25">
      <c r="A50" s="30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31"/>
      <c r="O50" s="17"/>
      <c r="P50" s="17"/>
    </row>
    <row r="51" spans="1:16" x14ac:dyDescent="0.25">
      <c r="A51" s="30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31"/>
      <c r="O51" s="17"/>
      <c r="P51" s="17"/>
    </row>
    <row r="52" spans="1:16" x14ac:dyDescent="0.25">
      <c r="A52" s="30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31"/>
      <c r="O52" s="17"/>
      <c r="P52" s="17"/>
    </row>
    <row r="53" spans="1:16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x14ac:dyDescent="0.25">
      <c r="A54" s="29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17"/>
      <c r="O54" s="17"/>
      <c r="P54" s="17"/>
    </row>
    <row r="55" spans="1:16" x14ac:dyDescent="0.25">
      <c r="A55" s="30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31"/>
      <c r="O55" s="17"/>
      <c r="P55" s="17"/>
    </row>
    <row r="56" spans="1:16" x14ac:dyDescent="0.25">
      <c r="A56" s="30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31"/>
      <c r="O56" s="17"/>
      <c r="P56" s="17"/>
    </row>
    <row r="57" spans="1:16" x14ac:dyDescent="0.25">
      <c r="A57" s="30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31"/>
      <c r="O57" s="17"/>
      <c r="P57" s="17"/>
    </row>
    <row r="58" spans="1:16" x14ac:dyDescent="0.25">
      <c r="A58" s="30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31"/>
      <c r="O58" s="17"/>
      <c r="P58" s="17"/>
    </row>
    <row r="59" spans="1:16" x14ac:dyDescent="0.25">
      <c r="A59" s="30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31"/>
      <c r="O59" s="17"/>
      <c r="P59" s="17"/>
    </row>
    <row r="60" spans="1:16" x14ac:dyDescent="0.25">
      <c r="A60" s="30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31"/>
      <c r="O60" s="17"/>
      <c r="P60" s="17"/>
    </row>
    <row r="61" spans="1:16" x14ac:dyDescent="0.25">
      <c r="A61" s="30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31"/>
      <c r="O61" s="17"/>
      <c r="P61" s="17"/>
    </row>
    <row r="62" spans="1:16" x14ac:dyDescent="0.25">
      <c r="A62" s="30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31"/>
      <c r="O62" s="17"/>
      <c r="P62" s="17"/>
    </row>
    <row r="63" spans="1:16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x14ac:dyDescent="0.25">
      <c r="A64" s="29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17"/>
      <c r="O64" s="17"/>
      <c r="P64" s="17"/>
    </row>
    <row r="65" spans="1:16" x14ac:dyDescent="0.25">
      <c r="A65" s="30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31"/>
      <c r="O65" s="17"/>
      <c r="P65" s="17"/>
    </row>
    <row r="66" spans="1:16" x14ac:dyDescent="0.25">
      <c r="A66" s="30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31"/>
      <c r="O66" s="17"/>
      <c r="P66" s="17"/>
    </row>
    <row r="67" spans="1:16" x14ac:dyDescent="0.25">
      <c r="A67" s="30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31"/>
      <c r="O67" s="17"/>
      <c r="P67" s="17"/>
    </row>
    <row r="68" spans="1:16" x14ac:dyDescent="0.25">
      <c r="A68" s="30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31"/>
      <c r="O68" s="17"/>
      <c r="P68" s="17"/>
    </row>
    <row r="69" spans="1:16" x14ac:dyDescent="0.25">
      <c r="A69" s="30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31"/>
      <c r="O69" s="17"/>
      <c r="P69" s="17"/>
    </row>
    <row r="70" spans="1:16" x14ac:dyDescent="0.25">
      <c r="A70" s="30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31"/>
      <c r="O70" s="17"/>
      <c r="P70" s="17"/>
    </row>
    <row r="71" spans="1:16" x14ac:dyDescent="0.25">
      <c r="A71" s="30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31"/>
      <c r="O71" s="17"/>
      <c r="P71" s="17"/>
    </row>
    <row r="72" spans="1:16" x14ac:dyDescent="0.25">
      <c r="A72" s="30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31"/>
      <c r="O72" s="17"/>
      <c r="P72" s="17"/>
    </row>
    <row r="73" spans="1:16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x14ac:dyDescent="0.25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17"/>
      <c r="O74" s="17"/>
      <c r="P74" s="17"/>
    </row>
    <row r="75" spans="1:16" x14ac:dyDescent="0.25">
      <c r="A75" s="30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31"/>
      <c r="O75" s="17"/>
      <c r="P75" s="17"/>
    </row>
    <row r="76" spans="1:16" x14ac:dyDescent="0.25">
      <c r="A76" s="30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31"/>
      <c r="O76" s="17"/>
      <c r="P76" s="17"/>
    </row>
    <row r="77" spans="1:16" x14ac:dyDescent="0.25">
      <c r="A77" s="30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31"/>
      <c r="O77" s="17"/>
      <c r="P77" s="17"/>
    </row>
    <row r="78" spans="1:16" x14ac:dyDescent="0.25">
      <c r="A78" s="30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31"/>
      <c r="O78" s="17"/>
      <c r="P78" s="17"/>
    </row>
    <row r="79" spans="1:16" x14ac:dyDescent="0.25">
      <c r="A79" s="30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31"/>
      <c r="O79" s="17"/>
      <c r="P79" s="17"/>
    </row>
    <row r="80" spans="1:16" x14ac:dyDescent="0.25">
      <c r="A80" s="30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31"/>
      <c r="O80" s="17"/>
      <c r="P80" s="17"/>
    </row>
    <row r="81" spans="1:16" x14ac:dyDescent="0.25">
      <c r="A81" s="30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31"/>
      <c r="O81" s="17"/>
      <c r="P81" s="17"/>
    </row>
    <row r="82" spans="1:16" x14ac:dyDescent="0.25">
      <c r="A82" s="30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31"/>
      <c r="O82" s="17"/>
      <c r="P82" s="17"/>
    </row>
    <row r="83" spans="1:16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x14ac:dyDescent="0.25">
      <c r="A84" s="30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6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1:16" x14ac:dyDescent="0.25">
      <c r="A86" s="29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17"/>
      <c r="O86" s="17"/>
      <c r="P86" s="17"/>
    </row>
    <row r="87" spans="1:16" x14ac:dyDescent="0.25">
      <c r="A87" s="30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31"/>
      <c r="O87" s="17"/>
      <c r="P87" s="17"/>
    </row>
    <row r="88" spans="1:16" x14ac:dyDescent="0.25">
      <c r="A88" s="30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31"/>
      <c r="O88" s="17"/>
      <c r="P88" s="17"/>
    </row>
    <row r="89" spans="1:16" x14ac:dyDescent="0.25">
      <c r="A89" s="30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31"/>
      <c r="O89" s="17"/>
      <c r="P89" s="17"/>
    </row>
    <row r="90" spans="1:16" x14ac:dyDescent="0.25">
      <c r="A90" s="30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31"/>
      <c r="O90" s="17"/>
      <c r="P90" s="17"/>
    </row>
    <row r="91" spans="1:16" x14ac:dyDescent="0.25">
      <c r="A91" s="30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31"/>
      <c r="O91" s="17"/>
      <c r="P91" s="17"/>
    </row>
    <row r="92" spans="1:16" x14ac:dyDescent="0.25">
      <c r="A92" s="30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31"/>
      <c r="O92" s="17"/>
      <c r="P92" s="17"/>
    </row>
    <row r="93" spans="1:16" x14ac:dyDescent="0.25">
      <c r="A93" s="30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31"/>
      <c r="O93" s="17"/>
      <c r="P93" s="17"/>
    </row>
    <row r="94" spans="1:16" x14ac:dyDescent="0.25">
      <c r="A94" s="30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31"/>
      <c r="O94" s="17"/>
      <c r="P94" s="17"/>
    </row>
    <row r="95" spans="1:16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6" x14ac:dyDescent="0.25">
      <c r="A96" s="29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17"/>
      <c r="O96" s="17"/>
      <c r="P96" s="17"/>
    </row>
    <row r="97" spans="1:16" x14ac:dyDescent="0.25">
      <c r="A97" s="30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31"/>
      <c r="O97" s="17"/>
      <c r="P97" s="17"/>
    </row>
    <row r="98" spans="1:16" x14ac:dyDescent="0.25">
      <c r="A98" s="30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31"/>
      <c r="O98" s="17"/>
      <c r="P98" s="17"/>
    </row>
    <row r="99" spans="1:16" x14ac:dyDescent="0.25">
      <c r="A99" s="30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31"/>
      <c r="O99" s="17"/>
      <c r="P99" s="17"/>
    </row>
    <row r="100" spans="1:16" x14ac:dyDescent="0.25">
      <c r="A100" s="30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31"/>
      <c r="O100" s="17"/>
      <c r="P100" s="17"/>
    </row>
    <row r="101" spans="1:16" x14ac:dyDescent="0.25">
      <c r="A101" s="30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31"/>
      <c r="O101" s="17"/>
      <c r="P101" s="17"/>
    </row>
    <row r="102" spans="1:16" x14ac:dyDescent="0.25">
      <c r="A102" s="30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31"/>
      <c r="O102" s="17"/>
      <c r="P102" s="17"/>
    </row>
    <row r="103" spans="1:16" x14ac:dyDescent="0.25">
      <c r="A103" s="30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31"/>
      <c r="O103" s="17"/>
      <c r="P103" s="17"/>
    </row>
    <row r="104" spans="1:16" x14ac:dyDescent="0.25">
      <c r="A104" s="30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31"/>
      <c r="O104" s="17"/>
      <c r="P104" s="17"/>
    </row>
    <row r="105" spans="1:16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1:16" x14ac:dyDescent="0.25">
      <c r="A106" s="29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17"/>
      <c r="O106" s="17"/>
      <c r="P106" s="17"/>
    </row>
    <row r="107" spans="1:16" x14ac:dyDescent="0.25">
      <c r="A107" s="30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31"/>
      <c r="O107" s="17"/>
      <c r="P107" s="17"/>
    </row>
    <row r="108" spans="1:16" x14ac:dyDescent="0.25">
      <c r="A108" s="30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31"/>
      <c r="O108" s="17"/>
      <c r="P108" s="17"/>
    </row>
    <row r="109" spans="1:16" x14ac:dyDescent="0.25">
      <c r="A109" s="30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31"/>
      <c r="O109" s="17"/>
      <c r="P109" s="17"/>
    </row>
    <row r="110" spans="1:16" x14ac:dyDescent="0.25">
      <c r="A110" s="30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31"/>
      <c r="O110" s="17"/>
      <c r="P110" s="17"/>
    </row>
    <row r="111" spans="1:16" x14ac:dyDescent="0.25">
      <c r="A111" s="30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31"/>
      <c r="O111" s="17"/>
      <c r="P111" s="17"/>
    </row>
    <row r="112" spans="1:16" x14ac:dyDescent="0.25">
      <c r="A112" s="30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31"/>
      <c r="O112" s="17"/>
      <c r="P112" s="17"/>
    </row>
    <row r="113" spans="1:16" x14ac:dyDescent="0.25">
      <c r="A113" s="30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31"/>
      <c r="O113" s="17"/>
      <c r="P113" s="17"/>
    </row>
    <row r="114" spans="1:16" x14ac:dyDescent="0.25">
      <c r="A114" s="30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31"/>
      <c r="O114" s="17"/>
      <c r="P114" s="17"/>
    </row>
    <row r="115" spans="1:16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1:16" x14ac:dyDescent="0.25">
      <c r="A116" s="29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17"/>
      <c r="O116" s="17"/>
      <c r="P116" s="17"/>
    </row>
    <row r="117" spans="1:16" x14ac:dyDescent="0.25">
      <c r="A117" s="30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31"/>
      <c r="O117" s="17"/>
      <c r="P117" s="17"/>
    </row>
    <row r="118" spans="1:16" x14ac:dyDescent="0.25">
      <c r="A118" s="30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31"/>
      <c r="O118" s="17"/>
      <c r="P118" s="17"/>
    </row>
    <row r="119" spans="1:16" x14ac:dyDescent="0.25">
      <c r="A119" s="30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31"/>
      <c r="O119" s="17"/>
      <c r="P119" s="17"/>
    </row>
    <row r="120" spans="1:16" x14ac:dyDescent="0.25">
      <c r="A120" s="30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31"/>
      <c r="O120" s="17"/>
      <c r="P120" s="17"/>
    </row>
    <row r="121" spans="1:16" x14ac:dyDescent="0.25">
      <c r="A121" s="30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31"/>
      <c r="O121" s="17"/>
      <c r="P121" s="17"/>
    </row>
    <row r="122" spans="1:16" x14ac:dyDescent="0.25">
      <c r="A122" s="30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31"/>
      <c r="O122" s="17"/>
      <c r="P122" s="17"/>
    </row>
    <row r="123" spans="1:16" x14ac:dyDescent="0.25">
      <c r="A123" s="30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31"/>
      <c r="O123" s="17"/>
      <c r="P123" s="17"/>
    </row>
    <row r="124" spans="1:16" x14ac:dyDescent="0.25">
      <c r="A124" s="30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31"/>
      <c r="O124" s="17"/>
      <c r="P124" s="17"/>
    </row>
    <row r="125" spans="1:16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1:16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1:16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1:16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1:16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1:16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1:16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1:16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1:16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1:16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1:16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1:16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1:16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1:16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1:16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1:16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1:16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1:16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1:16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1:16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1:16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1:16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1:16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1:16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1:16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1:16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1:16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1:16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1:16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1:16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1:16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1:16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1:16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1:16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1:16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1:16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1:16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1:16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  <row r="163" spans="1:16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  <row r="164" spans="1:16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</row>
    <row r="165" spans="1:16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</row>
    <row r="166" spans="1:16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</row>
    <row r="167" spans="1:16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</row>
    <row r="168" spans="1:16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</row>
    <row r="169" spans="1:16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</row>
    <row r="170" spans="1:16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</row>
    <row r="171" spans="1:16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</row>
    <row r="172" spans="1:16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</row>
    <row r="173" spans="1:16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</row>
    <row r="174" spans="1:16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</row>
    <row r="175" spans="1:16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</row>
    <row r="176" spans="1:16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</row>
    <row r="177" spans="1:16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</row>
    <row r="178" spans="1:16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</row>
    <row r="179" spans="1:16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</row>
    <row r="180" spans="1:16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</row>
    <row r="181" spans="1:16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</row>
    <row r="182" spans="1:16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</row>
    <row r="183" spans="1:16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</row>
    <row r="184" spans="1:16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</row>
    <row r="185" spans="1:16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</row>
    <row r="186" spans="1:16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</row>
    <row r="187" spans="1:16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</row>
    <row r="188" spans="1:16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</row>
    <row r="189" spans="1:16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</row>
    <row r="190" spans="1:16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</row>
    <row r="191" spans="1:16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</row>
    <row r="192" spans="1:16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</row>
    <row r="193" spans="1:16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</row>
    <row r="194" spans="1:16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</row>
    <row r="195" spans="1:16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</row>
    <row r="196" spans="1:16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</row>
    <row r="197" spans="1:16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</row>
    <row r="198" spans="1:16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</row>
    <row r="199" spans="1:16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</row>
    <row r="200" spans="1:16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</row>
    <row r="201" spans="1:16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</row>
    <row r="202" spans="1:16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</row>
    <row r="203" spans="1:16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</row>
    <row r="204" spans="1:16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</row>
    <row r="205" spans="1:16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</row>
    <row r="206" spans="1:16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</row>
    <row r="207" spans="1:16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</row>
    <row r="208" spans="1:16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</row>
    <row r="209" spans="1:16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</row>
    <row r="210" spans="1:16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</row>
    <row r="211" spans="1:16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</row>
    <row r="212" spans="1:16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</row>
    <row r="213" spans="1:16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</row>
    <row r="214" spans="1:16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</row>
    <row r="215" spans="1:16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</row>
    <row r="216" spans="1:16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</row>
    <row r="217" spans="1:16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</row>
    <row r="218" spans="1:16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</row>
    <row r="219" spans="1:16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</row>
    <row r="220" spans="1:16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</row>
    <row r="221" spans="1:16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tabSelected="1" topLeftCell="I1" zoomScaleNormal="100" workbookViewId="0">
      <selection activeCell="V24" sqref="V24"/>
    </sheetView>
  </sheetViews>
  <sheetFormatPr baseColWidth="10" defaultRowHeight="15" x14ac:dyDescent="0.25"/>
  <cols>
    <col min="1" max="1" width="54.42578125" customWidth="1"/>
    <col min="9" max="9" width="2.85546875" customWidth="1"/>
    <col min="10" max="10" width="42.7109375" bestFit="1" customWidth="1"/>
    <col min="17" max="17" width="4.28515625" customWidth="1"/>
    <col min="18" max="18" width="42.7109375" bestFit="1" customWidth="1"/>
    <col min="22" max="22" width="17" customWidth="1"/>
  </cols>
  <sheetData>
    <row r="1" spans="1:24" x14ac:dyDescent="0.25">
      <c r="A1" s="5" t="s">
        <v>8</v>
      </c>
      <c r="B1" s="5"/>
      <c r="C1" s="5"/>
      <c r="D1" s="5"/>
      <c r="E1" s="5"/>
      <c r="F1" s="5"/>
      <c r="G1" s="5"/>
      <c r="H1" s="5"/>
      <c r="I1" s="5"/>
      <c r="J1" s="5" t="s">
        <v>9</v>
      </c>
      <c r="K1" s="5"/>
      <c r="L1" s="5"/>
      <c r="M1" s="5"/>
      <c r="N1" s="5"/>
      <c r="O1" s="5"/>
      <c r="P1" s="5"/>
      <c r="Q1" s="5"/>
      <c r="R1" s="5" t="s">
        <v>10</v>
      </c>
      <c r="S1" s="5"/>
      <c r="T1" s="5"/>
      <c r="U1" s="5"/>
      <c r="V1" s="5"/>
      <c r="W1" s="6"/>
      <c r="X1" s="6"/>
    </row>
    <row r="2" spans="1:24" ht="60" x14ac:dyDescent="0.25">
      <c r="A2" s="5"/>
      <c r="B2" s="5" t="s">
        <v>11</v>
      </c>
      <c r="C2" s="5"/>
      <c r="D2" s="7" t="s">
        <v>12</v>
      </c>
      <c r="E2" s="5" t="s">
        <v>13</v>
      </c>
      <c r="F2" s="7" t="s">
        <v>14</v>
      </c>
      <c r="G2" s="5" t="s">
        <v>15</v>
      </c>
      <c r="H2" s="7" t="s">
        <v>16</v>
      </c>
      <c r="I2" s="7"/>
      <c r="J2" s="5"/>
      <c r="K2" s="5" t="s">
        <v>11</v>
      </c>
      <c r="L2" s="5"/>
      <c r="M2" s="7" t="s">
        <v>12</v>
      </c>
      <c r="N2" s="5" t="s">
        <v>13</v>
      </c>
      <c r="O2" s="5" t="s">
        <v>15</v>
      </c>
      <c r="P2" s="7" t="s">
        <v>16</v>
      </c>
      <c r="Q2" s="7"/>
      <c r="R2" s="5"/>
      <c r="S2" s="5" t="s">
        <v>11</v>
      </c>
      <c r="T2" s="5"/>
      <c r="U2" s="7" t="s">
        <v>12</v>
      </c>
      <c r="V2" s="5" t="s">
        <v>17</v>
      </c>
      <c r="W2" s="6" t="s">
        <v>15</v>
      </c>
      <c r="X2" s="8" t="s">
        <v>18</v>
      </c>
    </row>
    <row r="3" spans="1:24" s="14" customFormat="1" x14ac:dyDescent="0.25">
      <c r="A3" s="33" t="s">
        <v>20</v>
      </c>
      <c r="B3" s="14">
        <v>1.1400000000000001</v>
      </c>
      <c r="C3" s="32">
        <v>1.079</v>
      </c>
      <c r="D3" s="12">
        <f t="shared" ref="D3" si="0">AVERAGE(B3:C3)</f>
        <v>1.1095000000000002</v>
      </c>
      <c r="E3" s="13">
        <f>AVERAGE(D3:D3)</f>
        <v>1.1095000000000002</v>
      </c>
      <c r="F3" s="13"/>
      <c r="G3" s="13">
        <f t="shared" ref="G3:G9" si="1">STDEV(B3:C3)</f>
        <v>4.3133513652379517E-2</v>
      </c>
      <c r="H3" s="13"/>
      <c r="I3" s="33"/>
      <c r="J3" s="33" t="s">
        <v>20</v>
      </c>
      <c r="K3" s="13">
        <f>B3-$E$10</f>
        <v>0.72150000000000014</v>
      </c>
      <c r="L3" s="13">
        <f>C3-$E$10</f>
        <v>0.66049999999999998</v>
      </c>
      <c r="M3" s="12">
        <f>AVERAGE(K3:L3)</f>
        <v>0.69100000000000006</v>
      </c>
      <c r="N3" s="13">
        <f>AVERAGE(M3:M3)</f>
        <v>0.69100000000000006</v>
      </c>
      <c r="O3" s="13">
        <f>STDEV(K3:L3)</f>
        <v>4.3133513652379517E-2</v>
      </c>
      <c r="P3" s="13"/>
      <c r="Q3" s="33"/>
      <c r="R3" s="33" t="s">
        <v>20</v>
      </c>
      <c r="S3" s="13">
        <f>(K3*100)/$N$3</f>
        <v>104.4138929088278</v>
      </c>
      <c r="T3" s="13">
        <f>(L3*100)/$N$3</f>
        <v>95.586107091172195</v>
      </c>
      <c r="U3" s="12">
        <f>AVERAGE(S3:T3)</f>
        <v>100</v>
      </c>
      <c r="V3" s="13">
        <f>AVERAGE(U3:U3)</f>
        <v>100</v>
      </c>
      <c r="W3" s="15">
        <f>STDEV(S3:T3)</f>
        <v>6.2421872145267132</v>
      </c>
      <c r="X3" s="15">
        <v>0</v>
      </c>
    </row>
    <row r="4" spans="1:24" s="14" customFormat="1" x14ac:dyDescent="0.25">
      <c r="A4" s="34" t="s">
        <v>24</v>
      </c>
      <c r="B4" s="14">
        <v>0.62200000000000011</v>
      </c>
      <c r="C4" s="32">
        <v>0.69799999999999995</v>
      </c>
      <c r="D4" s="12">
        <f t="shared" ref="D4:D18" si="2">AVERAGE(B4:C4)</f>
        <v>0.66</v>
      </c>
      <c r="E4" s="13">
        <f>AVERAGE(D4:D5)</f>
        <v>0.72150000000000003</v>
      </c>
      <c r="F4" s="13"/>
      <c r="G4" s="13">
        <f t="shared" si="1"/>
        <v>5.3740115370177505E-2</v>
      </c>
      <c r="H4" s="13"/>
      <c r="I4" s="13"/>
      <c r="J4" s="34" t="s">
        <v>24</v>
      </c>
      <c r="K4" s="13">
        <f>B4-$E$10</f>
        <v>0.20350000000000013</v>
      </c>
      <c r="L4" s="13">
        <f>C4-$E$10</f>
        <v>0.27949999999999997</v>
      </c>
      <c r="M4" s="12">
        <f t="shared" ref="M4:M18" si="3">AVERAGE(K4:L4)</f>
        <v>0.24150000000000005</v>
      </c>
      <c r="N4" s="13">
        <f>AVERAGE(M4:M5)</f>
        <v>0.30300000000000005</v>
      </c>
      <c r="O4" s="13">
        <f>STDEV(K4:L5)</f>
        <v>7.7534938361145528E-2</v>
      </c>
      <c r="P4" s="13"/>
      <c r="Q4" s="33"/>
      <c r="R4" s="34" t="s">
        <v>24</v>
      </c>
      <c r="S4" s="13">
        <f t="shared" ref="S4:S8" si="4">(K4*100)/$N$3</f>
        <v>29.450072358900158</v>
      </c>
      <c r="T4" s="13">
        <f t="shared" ref="T4:T9" si="5">(L4*100)/$N$3</f>
        <v>40.448625180897238</v>
      </c>
      <c r="U4" s="12">
        <f t="shared" ref="U4:U14" si="6">AVERAGE(S4:T4)</f>
        <v>34.949348769898698</v>
      </c>
      <c r="V4" s="13">
        <f>AVERAGE(U4:U5)</f>
        <v>43.849493487698986</v>
      </c>
      <c r="W4" s="15">
        <f>STDEV(S4:T5)</f>
        <v>11.220685725201987</v>
      </c>
      <c r="X4" s="15">
        <f t="shared" ref="X4" si="7">100-V4</f>
        <v>56.150506512301014</v>
      </c>
    </row>
    <row r="5" spans="1:24" s="14" customFormat="1" ht="15.75" x14ac:dyDescent="0.25">
      <c r="A5" s="34" t="s">
        <v>25</v>
      </c>
      <c r="B5" s="14">
        <v>0.77999999999999992</v>
      </c>
      <c r="C5" s="32">
        <v>0.78600000000000003</v>
      </c>
      <c r="D5" s="12">
        <f t="shared" si="2"/>
        <v>0.78299999999999992</v>
      </c>
      <c r="E5" s="13"/>
      <c r="F5" s="13"/>
      <c r="G5" s="13">
        <f t="shared" si="1"/>
        <v>4.2426406871193673E-3</v>
      </c>
      <c r="H5" s="13"/>
      <c r="I5" s="13"/>
      <c r="J5" s="34" t="s">
        <v>25</v>
      </c>
      <c r="K5" s="13">
        <f>B5-$E$10</f>
        <v>0.36149999999999993</v>
      </c>
      <c r="L5" s="13">
        <f>C5-$E$10</f>
        <v>0.36750000000000005</v>
      </c>
      <c r="M5" s="12">
        <f t="shared" si="3"/>
        <v>0.36449999999999999</v>
      </c>
      <c r="N5" s="13"/>
      <c r="O5" s="35"/>
      <c r="P5" s="13"/>
      <c r="Q5" s="33"/>
      <c r="R5" s="34" t="s">
        <v>25</v>
      </c>
      <c r="S5" s="13">
        <f t="shared" si="4"/>
        <v>52.315484804630955</v>
      </c>
      <c r="T5" s="13">
        <f t="shared" si="5"/>
        <v>53.183791606367592</v>
      </c>
      <c r="U5" s="12">
        <f t="shared" si="6"/>
        <v>52.749638205499274</v>
      </c>
      <c r="V5" s="13"/>
      <c r="W5" s="15"/>
      <c r="X5" s="15"/>
    </row>
    <row r="6" spans="1:24" s="14" customFormat="1" x14ac:dyDescent="0.25">
      <c r="A6" s="34" t="s">
        <v>26</v>
      </c>
      <c r="B6" s="14">
        <v>0.77899999999999991</v>
      </c>
      <c r="C6" s="32">
        <v>0.74199999999999999</v>
      </c>
      <c r="D6" s="12">
        <f t="shared" si="2"/>
        <v>0.76049999999999995</v>
      </c>
      <c r="E6" s="13">
        <f>AVERAGE(D6:D7)</f>
        <v>0.77574999999999994</v>
      </c>
      <c r="F6" s="13"/>
      <c r="G6" s="13">
        <f t="shared" si="1"/>
        <v>2.6162950903902204E-2</v>
      </c>
      <c r="H6" s="13"/>
      <c r="I6" s="33"/>
      <c r="J6" s="34" t="s">
        <v>26</v>
      </c>
      <c r="K6" s="13">
        <f>B6-$E$10</f>
        <v>0.36049999999999993</v>
      </c>
      <c r="L6" s="13">
        <f>C6-$E$10</f>
        <v>0.32350000000000001</v>
      </c>
      <c r="M6" s="12">
        <f>AVERAGE(K6:L6)</f>
        <v>0.34199999999999997</v>
      </c>
      <c r="N6" s="13">
        <f>AVERAGE(M6:M7)</f>
        <v>0.35724999999999996</v>
      </c>
      <c r="O6" s="13">
        <f>STDEV(K6:L7)</f>
        <v>2.4595053703268577E-2</v>
      </c>
      <c r="P6" s="13"/>
      <c r="Q6" s="33"/>
      <c r="R6" s="34" t="s">
        <v>26</v>
      </c>
      <c r="S6" s="13">
        <f t="shared" si="4"/>
        <v>52.170767004341513</v>
      </c>
      <c r="T6" s="13">
        <f t="shared" si="5"/>
        <v>46.816208393632415</v>
      </c>
      <c r="U6" s="12">
        <f t="shared" si="6"/>
        <v>49.493487698986968</v>
      </c>
      <c r="V6" s="13">
        <f>AVERAGE(U6:U7)</f>
        <v>51.700434153400856</v>
      </c>
      <c r="W6" s="15">
        <f>STDEV(S6:T7)</f>
        <v>3.5593420699375637</v>
      </c>
      <c r="X6" s="15">
        <f>100-V6</f>
        <v>48.299565846599144</v>
      </c>
    </row>
    <row r="7" spans="1:24" s="14" customFormat="1" x14ac:dyDescent="0.25">
      <c r="A7" s="34" t="s">
        <v>27</v>
      </c>
      <c r="B7" s="14">
        <v>0.80099999999999993</v>
      </c>
      <c r="C7" s="32">
        <v>0.78099999999999992</v>
      </c>
      <c r="D7" s="12">
        <f t="shared" si="2"/>
        <v>0.79099999999999993</v>
      </c>
      <c r="E7" s="13"/>
      <c r="F7" s="13"/>
      <c r="G7" s="13">
        <f t="shared" si="1"/>
        <v>1.4142135623730963E-2</v>
      </c>
      <c r="H7" s="13"/>
      <c r="I7" s="33"/>
      <c r="J7" s="34" t="s">
        <v>27</v>
      </c>
      <c r="K7" s="13">
        <f>B7-$E$10</f>
        <v>0.38249999999999995</v>
      </c>
      <c r="L7" s="13">
        <f>C7-$E$10</f>
        <v>0.36249999999999993</v>
      </c>
      <c r="M7" s="12">
        <f t="shared" si="3"/>
        <v>0.37249999999999994</v>
      </c>
      <c r="N7" s="13"/>
      <c r="O7" s="13"/>
      <c r="P7" s="13"/>
      <c r="Q7" s="33"/>
      <c r="R7" s="34" t="s">
        <v>27</v>
      </c>
      <c r="S7" s="13">
        <f>(K7*100)/$N$3</f>
        <v>55.354558610709105</v>
      </c>
      <c r="T7" s="13">
        <f t="shared" si="5"/>
        <v>52.46020260492039</v>
      </c>
      <c r="U7" s="12">
        <f t="shared" si="6"/>
        <v>53.907380607814744</v>
      </c>
      <c r="W7" s="15"/>
      <c r="X7" s="15"/>
    </row>
    <row r="8" spans="1:24" s="14" customFormat="1" x14ac:dyDescent="0.25">
      <c r="A8" s="34" t="s">
        <v>28</v>
      </c>
      <c r="B8" s="14">
        <v>0.72499999999999998</v>
      </c>
      <c r="C8" s="32">
        <v>0.879</v>
      </c>
      <c r="D8" s="12">
        <f t="shared" si="2"/>
        <v>0.80200000000000005</v>
      </c>
      <c r="E8" s="13">
        <f>AVERAGE(D8:D9)</f>
        <v>0.76924999999999999</v>
      </c>
      <c r="G8" s="13">
        <f t="shared" si="1"/>
        <v>0.10889444430272834</v>
      </c>
      <c r="J8" s="34" t="s">
        <v>28</v>
      </c>
      <c r="K8" s="13">
        <f>B8-$E$10</f>
        <v>0.30649999999999999</v>
      </c>
      <c r="L8" s="13">
        <f>C8-$E$10</f>
        <v>0.46050000000000002</v>
      </c>
      <c r="M8" s="12">
        <f t="shared" si="3"/>
        <v>0.38350000000000001</v>
      </c>
      <c r="N8" s="13">
        <f>AVERAGE(M8:M9)</f>
        <v>0.35075000000000001</v>
      </c>
      <c r="O8" s="14">
        <f>STDEV(K8:L9)</f>
        <v>8.4563092816350396E-2</v>
      </c>
      <c r="R8" s="34" t="s">
        <v>28</v>
      </c>
      <c r="S8" s="13">
        <f t="shared" si="4"/>
        <v>44.356005788712004</v>
      </c>
      <c r="T8" s="13">
        <f t="shared" si="5"/>
        <v>66.642547033285098</v>
      </c>
      <c r="U8" s="12">
        <f t="shared" si="6"/>
        <v>55.499276410998547</v>
      </c>
      <c r="V8" s="13">
        <f>AVERAGE(U8:U9)</f>
        <v>50.759768451519534</v>
      </c>
      <c r="W8" s="14">
        <f>STDEV(S8:T9)</f>
        <v>12.237784778053609</v>
      </c>
      <c r="X8" s="15">
        <f>100-V8</f>
        <v>49.240231548480466</v>
      </c>
    </row>
    <row r="9" spans="1:24" s="14" customFormat="1" x14ac:dyDescent="0.25">
      <c r="A9" s="34" t="s">
        <v>29</v>
      </c>
      <c r="B9" s="14">
        <v>0.78800000000000003</v>
      </c>
      <c r="C9" s="32">
        <v>0.68500000000000005</v>
      </c>
      <c r="D9" s="12">
        <f t="shared" si="2"/>
        <v>0.73650000000000004</v>
      </c>
      <c r="E9" s="13"/>
      <c r="G9" s="13">
        <f t="shared" si="1"/>
        <v>7.2831998462214373E-2</v>
      </c>
      <c r="J9" s="34" t="s">
        <v>29</v>
      </c>
      <c r="K9" s="13">
        <f>B9-$E$10</f>
        <v>0.36950000000000005</v>
      </c>
      <c r="L9" s="13">
        <f>C9-$E$10</f>
        <v>0.26650000000000007</v>
      </c>
      <c r="M9" s="12">
        <f t="shared" si="3"/>
        <v>0.31800000000000006</v>
      </c>
      <c r="N9" s="13"/>
      <c r="R9" s="34" t="s">
        <v>29</v>
      </c>
      <c r="S9" s="13">
        <f>(K9*100)/$N$3</f>
        <v>53.473227206946454</v>
      </c>
      <c r="T9" s="13">
        <f t="shared" si="5"/>
        <v>38.567293777134594</v>
      </c>
      <c r="U9" s="12">
        <f t="shared" si="6"/>
        <v>46.020260492040521</v>
      </c>
      <c r="V9" s="13"/>
    </row>
    <row r="10" spans="1:24" s="14" customFormat="1" x14ac:dyDescent="0.25">
      <c r="A10" s="33" t="s">
        <v>19</v>
      </c>
      <c r="B10" s="14">
        <v>0.40799999999999997</v>
      </c>
      <c r="C10" s="32">
        <v>0.42899999999999999</v>
      </c>
      <c r="D10" s="12">
        <f t="shared" si="2"/>
        <v>0.41849999999999998</v>
      </c>
      <c r="E10" s="12">
        <f>AVERAGE(B10:C10)</f>
        <v>0.41849999999999998</v>
      </c>
      <c r="G10" s="13">
        <f>STDEV(B11:C11)</f>
        <v>4.5961940777125627E-2</v>
      </c>
      <c r="J10" s="33" t="s">
        <v>19</v>
      </c>
      <c r="K10" s="13">
        <f>B10-$E$10</f>
        <v>-1.0500000000000009E-2</v>
      </c>
      <c r="L10" s="13">
        <f>C10-$E$10</f>
        <v>1.0500000000000009E-2</v>
      </c>
      <c r="M10" s="12">
        <f>AVERAGE(K10:L10)</f>
        <v>0</v>
      </c>
      <c r="N10" s="13">
        <v>0</v>
      </c>
      <c r="O10" s="14">
        <f>STDEV(K10:L10)</f>
        <v>1.4849242404917511E-2</v>
      </c>
      <c r="R10" s="33" t="s">
        <v>19</v>
      </c>
      <c r="S10" s="13">
        <f>(K10*100)/$N$11</f>
        <v>-2.4590163934426252</v>
      </c>
      <c r="T10" s="13">
        <f>(L10*100)/$N$11</f>
        <v>2.4590163934426252</v>
      </c>
      <c r="U10" s="12">
        <f t="shared" si="6"/>
        <v>0</v>
      </c>
      <c r="V10" s="13">
        <f>AVERAGE(U10)</f>
        <v>0</v>
      </c>
      <c r="W10" s="14">
        <f>STDEV(S10:T10)</f>
        <v>3.4775743337043354</v>
      </c>
    </row>
    <row r="11" spans="1:24" s="14" customFormat="1" x14ac:dyDescent="0.25">
      <c r="A11" s="33" t="s">
        <v>20</v>
      </c>
      <c r="B11" s="14">
        <v>0.81299999999999994</v>
      </c>
      <c r="C11" s="14">
        <v>0.878</v>
      </c>
      <c r="D11" s="12">
        <f t="shared" si="2"/>
        <v>0.84549999999999992</v>
      </c>
      <c r="E11" s="13">
        <v>0.38949999999999996</v>
      </c>
      <c r="G11" s="13">
        <f>STDEV(B10:C10)</f>
        <v>1.4849242404917511E-2</v>
      </c>
      <c r="J11" s="33" t="s">
        <v>20</v>
      </c>
      <c r="K11" s="13">
        <f>B11-$E$10</f>
        <v>0.39449999999999996</v>
      </c>
      <c r="L11" s="13">
        <f>C11-$E$10</f>
        <v>0.45950000000000002</v>
      </c>
      <c r="M11" s="12">
        <f>AVERAGE(K11:L11)</f>
        <v>0.42699999999999999</v>
      </c>
      <c r="N11" s="13">
        <f>AVERAGE(M11)</f>
        <v>0.42699999999999999</v>
      </c>
      <c r="O11" s="14">
        <f>STDEV(K11:L11)</f>
        <v>4.5961940777125627E-2</v>
      </c>
      <c r="R11" s="33" t="s">
        <v>20</v>
      </c>
      <c r="S11" s="13">
        <f>(K11*100)/$N$11</f>
        <v>92.388758782201393</v>
      </c>
      <c r="T11" s="13">
        <f t="shared" ref="T11:T14" si="8">(L11*100)/$N$11</f>
        <v>107.61124121779861</v>
      </c>
      <c r="U11" s="12">
        <f t="shared" si="6"/>
        <v>100</v>
      </c>
      <c r="V11" s="13">
        <f>AVERAGE(U11)</f>
        <v>100</v>
      </c>
      <c r="W11" s="14">
        <f>STDEV(S11:T11)</f>
        <v>10.763920556703903</v>
      </c>
      <c r="X11" s="15">
        <v>0</v>
      </c>
    </row>
    <row r="12" spans="1:24" s="14" customFormat="1" x14ac:dyDescent="0.25">
      <c r="A12" s="34" t="s">
        <v>30</v>
      </c>
      <c r="B12" s="14">
        <v>0.82700000000000007</v>
      </c>
      <c r="C12" s="32">
        <v>0.79499999999999993</v>
      </c>
      <c r="D12" s="12">
        <f t="shared" si="2"/>
        <v>0.81099999999999994</v>
      </c>
      <c r="E12" s="13">
        <f>AVERAGE(D12:D13)</f>
        <v>0.85024999999999995</v>
      </c>
      <c r="G12" s="13">
        <f t="shared" ref="G12:G18" si="9">STDEV(B12:C12)</f>
        <v>2.2627416997969618E-2</v>
      </c>
      <c r="J12" s="34" t="s">
        <v>30</v>
      </c>
      <c r="K12" s="13">
        <f>B12-$E$10</f>
        <v>0.40850000000000009</v>
      </c>
      <c r="L12" s="13">
        <f>C12-$E$10</f>
        <v>0.37649999999999995</v>
      </c>
      <c r="M12" s="12">
        <f t="shared" si="3"/>
        <v>0.39250000000000002</v>
      </c>
      <c r="N12" s="13">
        <f>AVERAGE(M12:M13)</f>
        <v>0.43174999999999997</v>
      </c>
      <c r="O12" s="14">
        <f>STDEV(K12:L13)</f>
        <v>5.411946661476523E-2</v>
      </c>
      <c r="R12" s="34" t="s">
        <v>30</v>
      </c>
      <c r="S12" s="13">
        <f>(K12*100)/$N$11</f>
        <v>95.667447306791587</v>
      </c>
      <c r="T12" s="13">
        <f t="shared" si="8"/>
        <v>88.173302107728318</v>
      </c>
      <c r="U12" s="12">
        <f t="shared" si="6"/>
        <v>91.920374707259953</v>
      </c>
      <c r="V12" s="13">
        <f>AVERAGE(U12:U13)</f>
        <v>101.11241217798595</v>
      </c>
      <c r="W12" s="14">
        <f>STDEV(S12:T13)</f>
        <v>12.674348153340636</v>
      </c>
      <c r="X12" s="36">
        <f>100-V12</f>
        <v>-1.112412177985945</v>
      </c>
    </row>
    <row r="13" spans="1:24" s="14" customFormat="1" x14ac:dyDescent="0.25">
      <c r="A13" s="34" t="s">
        <v>31</v>
      </c>
      <c r="B13" s="14">
        <v>0.85699999999999998</v>
      </c>
      <c r="C13" s="32">
        <v>0.92199999999999993</v>
      </c>
      <c r="D13" s="12">
        <f t="shared" si="2"/>
        <v>0.88949999999999996</v>
      </c>
      <c r="G13" s="13">
        <f t="shared" si="9"/>
        <v>4.5961940777125551E-2</v>
      </c>
      <c r="J13" s="34" t="s">
        <v>31</v>
      </c>
      <c r="K13" s="13">
        <f>B13-$E$10</f>
        <v>0.4385</v>
      </c>
      <c r="L13" s="13">
        <f>C13-$E$10</f>
        <v>0.50349999999999995</v>
      </c>
      <c r="M13" s="12">
        <f t="shared" si="3"/>
        <v>0.47099999999999997</v>
      </c>
      <c r="N13" s="13"/>
      <c r="R13" s="34" t="s">
        <v>31</v>
      </c>
      <c r="S13" s="13">
        <f>(K13*100)/$N$11</f>
        <v>102.69320843091336</v>
      </c>
      <c r="T13" s="13">
        <f t="shared" si="8"/>
        <v>117.91569086651053</v>
      </c>
      <c r="U13" s="12">
        <f t="shared" si="6"/>
        <v>110.30444964871194</v>
      </c>
      <c r="V13" s="13"/>
    </row>
    <row r="14" spans="1:24" s="14" customFormat="1" x14ac:dyDescent="0.25">
      <c r="A14" s="34" t="s">
        <v>32</v>
      </c>
      <c r="B14" s="14">
        <v>0.79</v>
      </c>
      <c r="C14" s="32">
        <v>0.80699999999999994</v>
      </c>
      <c r="D14" s="12">
        <f t="shared" si="2"/>
        <v>0.79849999999999999</v>
      </c>
      <c r="E14" s="13">
        <v>1.0945</v>
      </c>
      <c r="G14" s="13">
        <f t="shared" si="9"/>
        <v>1.2020815280171239E-2</v>
      </c>
      <c r="J14" s="34" t="s">
        <v>32</v>
      </c>
      <c r="K14" s="13">
        <f>B14-$E$10</f>
        <v>0.37150000000000005</v>
      </c>
      <c r="L14" s="13">
        <f>C14-$E$10</f>
        <v>0.38849999999999996</v>
      </c>
      <c r="M14" s="12">
        <f>AVERAGE(K14:L14)</f>
        <v>0.38</v>
      </c>
      <c r="N14" s="13">
        <f>AVERAGE(M14:M15)</f>
        <v>0.56725000000000003</v>
      </c>
      <c r="O14" s="14">
        <f>STDEV(K14:L15)</f>
        <v>0.21985051739761705</v>
      </c>
      <c r="R14" s="34" t="s">
        <v>32</v>
      </c>
      <c r="S14" s="13">
        <f t="shared" ref="S14" si="10">(K14*100)/$N$11</f>
        <v>87.002341920374718</v>
      </c>
      <c r="T14" s="13">
        <f t="shared" si="8"/>
        <v>90.983606557377044</v>
      </c>
      <c r="U14" s="12">
        <f t="shared" si="6"/>
        <v>88.992974238875888</v>
      </c>
      <c r="V14" s="13">
        <f>AVERAGE(U14:U15)</f>
        <v>132.84543325526931</v>
      </c>
      <c r="W14" s="14">
        <f>STDEV(S14:T15)</f>
        <v>51.487240608341281</v>
      </c>
      <c r="X14" s="36">
        <f>100-V14</f>
        <v>-32.845433255269313</v>
      </c>
    </row>
    <row r="15" spans="1:24" s="14" customFormat="1" x14ac:dyDescent="0.25">
      <c r="A15" s="34" t="s">
        <v>33</v>
      </c>
      <c r="B15" s="14">
        <v>1.2209999999999999</v>
      </c>
      <c r="C15" s="32">
        <v>1.125</v>
      </c>
      <c r="D15" s="12">
        <f t="shared" si="2"/>
        <v>1.173</v>
      </c>
      <c r="E15" s="12">
        <f>AVERAGE(B15:C15)</f>
        <v>1.173</v>
      </c>
      <c r="G15" s="13">
        <f t="shared" si="9"/>
        <v>6.7882250993908461E-2</v>
      </c>
      <c r="J15" s="34" t="s">
        <v>33</v>
      </c>
      <c r="K15" s="13">
        <f>B15-$E$10</f>
        <v>0.80249999999999988</v>
      </c>
      <c r="L15" s="13">
        <f>C15-$E$10</f>
        <v>0.70650000000000002</v>
      </c>
      <c r="M15" s="12">
        <f t="shared" si="3"/>
        <v>0.75449999999999995</v>
      </c>
      <c r="N15" s="13"/>
      <c r="R15" s="34" t="s">
        <v>33</v>
      </c>
      <c r="S15" s="13">
        <f>(K15*100)/$N$11</f>
        <v>187.93911007025758</v>
      </c>
      <c r="T15" s="13">
        <f>(L15*100)/$N$11</f>
        <v>165.45667447306792</v>
      </c>
      <c r="U15" s="12">
        <f>AVERAGE(S15:T15)</f>
        <v>176.69789227166274</v>
      </c>
      <c r="V15" s="13"/>
    </row>
    <row r="16" spans="1:24" s="14" customFormat="1" x14ac:dyDescent="0.25">
      <c r="A16" s="33" t="s">
        <v>20</v>
      </c>
      <c r="B16" s="14">
        <v>0.66399999999999992</v>
      </c>
      <c r="C16" s="32">
        <v>0.63500000000000001</v>
      </c>
      <c r="D16" s="12">
        <f t="shared" si="2"/>
        <v>0.64949999999999997</v>
      </c>
      <c r="E16" s="36">
        <f>AVERAGE(D16:D17)</f>
        <v>0.79649999999999999</v>
      </c>
      <c r="G16" s="13">
        <f t="shared" si="9"/>
        <v>2.0506096654409819E-2</v>
      </c>
      <c r="J16" s="33" t="s">
        <v>20</v>
      </c>
      <c r="K16" s="13">
        <f>B16-$E$10</f>
        <v>0.24549999999999994</v>
      </c>
      <c r="L16" s="13">
        <f>C16-$E$10</f>
        <v>0.21650000000000003</v>
      </c>
      <c r="M16" s="12">
        <f t="shared" si="3"/>
        <v>0.23099999999999998</v>
      </c>
      <c r="N16" s="36">
        <f>AVERAGE(M16)</f>
        <v>0.23099999999999998</v>
      </c>
      <c r="O16" s="14">
        <f>STDEV(K16:L16)</f>
        <v>2.0506096654409819E-2</v>
      </c>
      <c r="R16" s="33" t="s">
        <v>20</v>
      </c>
      <c r="S16" s="13">
        <f>(K16*100)/$N$16</f>
        <v>106.27705627705626</v>
      </c>
      <c r="T16" s="13">
        <f>(L16*100)/$N$16</f>
        <v>93.722943722943739</v>
      </c>
      <c r="U16" s="12">
        <f>AVERAGE(S16:T16)</f>
        <v>100</v>
      </c>
      <c r="V16" s="13">
        <f>AVERAGE(U16)</f>
        <v>100</v>
      </c>
      <c r="W16" s="14">
        <f>STDEV(S16:T17)</f>
        <v>78.588222041480989</v>
      </c>
      <c r="X16" s="36">
        <f>100-V16</f>
        <v>0</v>
      </c>
    </row>
    <row r="17" spans="1:26" s="14" customFormat="1" x14ac:dyDescent="0.25">
      <c r="A17" s="37" t="s">
        <v>34</v>
      </c>
      <c r="B17" s="14">
        <v>0.86599999999999999</v>
      </c>
      <c r="C17" s="32">
        <v>1.0210000000000001</v>
      </c>
      <c r="D17" s="12">
        <f t="shared" si="2"/>
        <v>0.94350000000000001</v>
      </c>
      <c r="G17" s="13">
        <f t="shared" si="9"/>
        <v>0.10960155108391496</v>
      </c>
      <c r="J17" s="37" t="s">
        <v>34</v>
      </c>
      <c r="K17" s="13">
        <f>B17-$E$10</f>
        <v>0.44750000000000001</v>
      </c>
      <c r="L17" s="13">
        <f>C17-$E$10</f>
        <v>0.60250000000000015</v>
      </c>
      <c r="M17" s="12">
        <f>AVERAGE(K17:L17)</f>
        <v>0.52500000000000013</v>
      </c>
      <c r="N17" s="36">
        <f>AVERAGE(M17:M18)</f>
        <v>0.56775000000000009</v>
      </c>
      <c r="O17" s="14">
        <f>STDEV(K17:L18)</f>
        <v>0.11565862123796318</v>
      </c>
      <c r="R17" s="37" t="s">
        <v>34</v>
      </c>
      <c r="S17" s="13">
        <f t="shared" ref="S17:S18" si="11">(K17*100)/$N$16</f>
        <v>193.72294372294374</v>
      </c>
      <c r="T17" s="13">
        <f t="shared" ref="T17:T18" si="12">(L17*100)/$N$16</f>
        <v>260.82251082251088</v>
      </c>
      <c r="U17" s="12">
        <f t="shared" ref="U17:U18" si="13">AVERAGE(S17:T17)</f>
        <v>227.27272727272731</v>
      </c>
      <c r="V17" s="13">
        <f>AVERAGE(U17:U18)</f>
        <v>245.77922077922082</v>
      </c>
      <c r="X17" s="36">
        <f>100-V17</f>
        <v>-145.77922077922082</v>
      </c>
    </row>
    <row r="18" spans="1:26" s="14" customFormat="1" x14ac:dyDescent="0.25">
      <c r="A18" s="37" t="s">
        <v>35</v>
      </c>
      <c r="B18" s="14">
        <v>1.131</v>
      </c>
      <c r="C18" s="32">
        <v>0.92700000000000005</v>
      </c>
      <c r="D18" s="12">
        <f t="shared" si="2"/>
        <v>1.0289999999999999</v>
      </c>
      <c r="E18" s="36">
        <f>AVERAGE(D18:D18)</f>
        <v>1.0289999999999999</v>
      </c>
      <c r="G18" s="13">
        <f t="shared" si="9"/>
        <v>0.14424978336205568</v>
      </c>
      <c r="J18" s="37" t="s">
        <v>35</v>
      </c>
      <c r="K18" s="13">
        <f>B18-$E$10</f>
        <v>0.71250000000000002</v>
      </c>
      <c r="L18" s="13">
        <f>C18-$E$10</f>
        <v>0.50850000000000006</v>
      </c>
      <c r="M18" s="12">
        <f t="shared" si="3"/>
        <v>0.61050000000000004</v>
      </c>
      <c r="R18" s="37" t="s">
        <v>35</v>
      </c>
      <c r="S18" s="13">
        <f t="shared" si="11"/>
        <v>308.44155844155847</v>
      </c>
      <c r="T18" s="13">
        <f t="shared" si="12"/>
        <v>220.12987012987017</v>
      </c>
      <c r="U18" s="12">
        <f t="shared" si="13"/>
        <v>264.28571428571433</v>
      </c>
      <c r="X18" s="36"/>
    </row>
    <row r="19" spans="1:26" s="14" customFormat="1" x14ac:dyDescent="0.25">
      <c r="A19" s="34"/>
      <c r="D19" s="19"/>
      <c r="E19" s="18"/>
      <c r="F19" s="19"/>
      <c r="G19" s="18"/>
      <c r="H19" s="19"/>
      <c r="I19" s="19"/>
      <c r="J19" s="18"/>
      <c r="K19" s="18"/>
      <c r="L19" s="18"/>
      <c r="M19" s="19"/>
      <c r="N19" s="18"/>
      <c r="O19" s="18"/>
      <c r="P19" s="19"/>
      <c r="Q19" s="19"/>
      <c r="R19" s="18"/>
      <c r="S19" s="18"/>
      <c r="T19" s="18"/>
      <c r="U19" s="19"/>
      <c r="V19" s="18"/>
      <c r="W19" s="20"/>
      <c r="X19" s="21"/>
      <c r="Y19" s="17"/>
      <c r="Z19" s="17"/>
    </row>
    <row r="20" spans="1:26" x14ac:dyDescent="0.25">
      <c r="A20" s="17"/>
      <c r="D20" s="16"/>
      <c r="E20" s="23"/>
      <c r="F20" s="23"/>
      <c r="G20" s="23"/>
      <c r="H20" s="23"/>
      <c r="I20" s="23"/>
      <c r="J20" s="18"/>
      <c r="K20" s="23"/>
      <c r="L20" s="23"/>
      <c r="M20" s="16"/>
      <c r="N20" s="23"/>
      <c r="O20" s="23"/>
      <c r="P20" s="23"/>
      <c r="Q20" s="18"/>
      <c r="R20" s="24"/>
      <c r="S20" s="23"/>
      <c r="T20" s="23"/>
      <c r="U20" s="23"/>
      <c r="V20" s="23"/>
      <c r="W20" s="20"/>
      <c r="X20" s="20"/>
      <c r="Y20" s="17"/>
      <c r="Z20" s="17"/>
    </row>
    <row r="21" spans="1:26" x14ac:dyDescent="0.25">
      <c r="A21" s="18"/>
      <c r="B21" s="22"/>
      <c r="C21" s="22"/>
      <c r="D21" s="16"/>
      <c r="E21" s="23"/>
      <c r="F21" s="23"/>
      <c r="G21" s="23"/>
      <c r="H21" s="23"/>
      <c r="I21" s="23"/>
      <c r="J21" s="18"/>
      <c r="K21" s="23"/>
      <c r="L21" s="23"/>
      <c r="M21" s="16"/>
      <c r="N21" s="23"/>
      <c r="O21" s="23"/>
      <c r="P21" s="23"/>
      <c r="Q21" s="18"/>
      <c r="R21" s="18"/>
      <c r="S21" s="23"/>
      <c r="T21" s="23"/>
      <c r="U21" s="23"/>
      <c r="V21" s="23"/>
      <c r="W21" s="20"/>
      <c r="X21" s="20"/>
      <c r="Y21" s="17"/>
      <c r="Z21" s="17"/>
    </row>
    <row r="22" spans="1:26" x14ac:dyDescent="0.25">
      <c r="A22" s="18"/>
      <c r="B22" s="22"/>
      <c r="C22" s="22"/>
      <c r="D22" s="16"/>
      <c r="E22" s="23"/>
      <c r="F22" s="23"/>
      <c r="G22" s="23"/>
      <c r="H22" s="23"/>
      <c r="I22" s="23"/>
      <c r="J22" s="24"/>
      <c r="K22" s="23"/>
      <c r="L22" s="23"/>
      <c r="M22" s="16"/>
      <c r="N22" s="23"/>
      <c r="O22" s="23"/>
      <c r="P22" s="23"/>
      <c r="Q22" s="18"/>
      <c r="R22" s="18"/>
      <c r="S22" s="23"/>
      <c r="T22" s="23"/>
      <c r="U22" s="23"/>
      <c r="V22" s="23"/>
      <c r="W22" s="20"/>
      <c r="X22" s="20"/>
      <c r="Y22" s="17"/>
      <c r="Z22" s="17"/>
    </row>
    <row r="23" spans="1:26" x14ac:dyDescent="0.25">
      <c r="A23" s="24"/>
      <c r="B23" s="22"/>
      <c r="C23" s="22"/>
      <c r="D23" s="16"/>
      <c r="E23" s="23"/>
      <c r="F23" s="23"/>
      <c r="G23" s="23"/>
      <c r="H23" s="23"/>
      <c r="I23" s="23"/>
      <c r="J23" s="24"/>
      <c r="K23" s="23"/>
      <c r="L23" s="23"/>
      <c r="M23" s="16"/>
      <c r="N23" s="23"/>
      <c r="O23" s="17"/>
      <c r="P23" s="23"/>
      <c r="Q23" s="18"/>
      <c r="R23" s="18"/>
      <c r="S23" s="23"/>
      <c r="T23" s="23"/>
      <c r="U23" s="23"/>
      <c r="V23" s="23"/>
      <c r="W23" s="20"/>
      <c r="X23" s="20"/>
      <c r="Y23" s="17"/>
      <c r="Z23" s="17"/>
    </row>
    <row r="24" spans="1:26" x14ac:dyDescent="0.25">
      <c r="A24" s="24"/>
      <c r="B24" s="22"/>
      <c r="C24" s="22"/>
      <c r="D24" s="16"/>
      <c r="E24" s="23"/>
      <c r="F24" s="23"/>
      <c r="G24" s="23"/>
      <c r="H24" s="23"/>
      <c r="I24" s="23"/>
      <c r="J24" s="24"/>
      <c r="K24" s="23"/>
      <c r="L24" s="23"/>
      <c r="M24" s="16"/>
      <c r="N24" s="23"/>
      <c r="O24" s="23"/>
      <c r="P24" s="23"/>
      <c r="Q24" s="18"/>
      <c r="R24" s="18"/>
      <c r="S24" s="23"/>
      <c r="T24" s="23"/>
      <c r="U24" s="23"/>
      <c r="V24" s="23"/>
      <c r="W24" s="20"/>
      <c r="X24" s="20"/>
      <c r="Y24" s="17"/>
      <c r="Z24" s="17"/>
    </row>
    <row r="25" spans="1:26" x14ac:dyDescent="0.25">
      <c r="A25" s="24"/>
      <c r="B25" s="22"/>
      <c r="C25" s="22"/>
      <c r="D25" s="16"/>
      <c r="E25" s="23"/>
      <c r="F25" s="23"/>
      <c r="G25" s="23"/>
      <c r="H25" s="23"/>
      <c r="I25" s="18"/>
      <c r="J25" s="24"/>
      <c r="K25" s="23"/>
      <c r="L25" s="23"/>
      <c r="M25" s="16"/>
      <c r="N25" s="23"/>
      <c r="O25" s="23"/>
      <c r="P25" s="23"/>
      <c r="Q25" s="18"/>
      <c r="R25" s="24"/>
      <c r="S25" s="23"/>
      <c r="T25" s="23"/>
      <c r="U25" s="23"/>
      <c r="V25" s="23"/>
      <c r="W25" s="20"/>
      <c r="X25" s="20"/>
      <c r="Y25" s="17"/>
      <c r="Z25" s="17"/>
    </row>
    <row r="26" spans="1:26" x14ac:dyDescent="0.25">
      <c r="A26" s="24"/>
      <c r="B26" s="22"/>
      <c r="C26" s="22"/>
      <c r="D26" s="16"/>
      <c r="E26" s="16"/>
      <c r="F26" s="23"/>
      <c r="G26" s="23"/>
      <c r="H26" s="23"/>
      <c r="I26" s="18"/>
      <c r="J26" s="18"/>
      <c r="K26" s="23"/>
      <c r="L26" s="23"/>
      <c r="M26" s="16"/>
      <c r="N26" s="23"/>
      <c r="O26" s="23"/>
      <c r="P26" s="23"/>
      <c r="Q26" s="18"/>
      <c r="R26" s="24"/>
      <c r="S26" s="23"/>
      <c r="T26" s="23"/>
      <c r="U26" s="23"/>
      <c r="V26" s="23"/>
      <c r="W26" s="20"/>
      <c r="X26" s="20"/>
      <c r="Y26" s="17"/>
      <c r="Z26" s="17"/>
    </row>
    <row r="27" spans="1:26" x14ac:dyDescent="0.25">
      <c r="A27" s="18"/>
      <c r="B27" s="22"/>
      <c r="C27" s="22"/>
      <c r="D27" s="16"/>
      <c r="E27" s="23"/>
      <c r="F27" s="23"/>
      <c r="G27" s="23"/>
      <c r="H27" s="23"/>
      <c r="I27" s="18"/>
      <c r="J27" s="18"/>
      <c r="K27" s="23"/>
      <c r="L27" s="23"/>
      <c r="M27" s="16"/>
      <c r="N27" s="23"/>
      <c r="O27" s="23"/>
      <c r="P27" s="23"/>
      <c r="Q27" s="18"/>
      <c r="R27" s="24"/>
      <c r="S27" s="23"/>
      <c r="T27" s="23"/>
      <c r="U27" s="23"/>
      <c r="V27" s="23"/>
      <c r="W27" s="20"/>
      <c r="X27" s="20"/>
      <c r="Y27" s="17"/>
      <c r="Z27" s="17"/>
    </row>
    <row r="28" spans="1:26" x14ac:dyDescent="0.25">
      <c r="A28" s="18"/>
      <c r="B28" s="22"/>
      <c r="C28" s="22"/>
      <c r="D28" s="16"/>
      <c r="E28" s="23"/>
      <c r="F28" s="23"/>
      <c r="G28" s="23"/>
      <c r="H28" s="23"/>
      <c r="I28" s="17"/>
      <c r="J28" s="24"/>
      <c r="K28" s="23"/>
      <c r="L28" s="23"/>
      <c r="M28" s="16"/>
      <c r="N28" s="23"/>
      <c r="O28" s="23"/>
      <c r="P28" s="23"/>
      <c r="Q28" s="17"/>
      <c r="R28" s="24"/>
      <c r="S28" s="23"/>
      <c r="T28" s="23"/>
      <c r="U28" s="23"/>
      <c r="V28" s="23"/>
      <c r="W28" s="17"/>
      <c r="X28" s="17"/>
      <c r="Y28" s="17"/>
      <c r="Z28" s="17"/>
    </row>
    <row r="29" spans="1:26" x14ac:dyDescent="0.25">
      <c r="A29" s="24"/>
      <c r="B29" s="22"/>
      <c r="C29" s="22"/>
      <c r="D29" s="16"/>
      <c r="E29" s="23"/>
      <c r="F29" s="23"/>
      <c r="G29" s="23"/>
      <c r="H29" s="23"/>
      <c r="I29" s="17"/>
      <c r="J29" s="24"/>
      <c r="K29" s="23"/>
      <c r="L29" s="23"/>
      <c r="M29" s="16"/>
      <c r="N29" s="23"/>
      <c r="O29" s="23"/>
      <c r="P29" s="23"/>
      <c r="Q29" s="17"/>
      <c r="R29" s="24"/>
      <c r="S29" s="23"/>
      <c r="T29" s="23"/>
      <c r="U29" s="23"/>
      <c r="V29" s="23"/>
      <c r="W29" s="17"/>
      <c r="X29" s="17"/>
      <c r="Y29" s="17"/>
      <c r="Z29" s="17"/>
    </row>
    <row r="30" spans="1:26" x14ac:dyDescent="0.25">
      <c r="A30" s="24"/>
      <c r="B30" s="22"/>
      <c r="C30" s="22"/>
      <c r="D30" s="16"/>
      <c r="E30" s="23"/>
      <c r="F30" s="17"/>
      <c r="G30" s="23"/>
      <c r="H30" s="17"/>
      <c r="I30" s="17"/>
      <c r="J30" s="24"/>
      <c r="K30" s="23"/>
      <c r="L30" s="23"/>
      <c r="M30" s="16"/>
      <c r="N30" s="23"/>
      <c r="O30" s="17"/>
      <c r="P30" s="17"/>
      <c r="Q30" s="17"/>
      <c r="R30" s="25"/>
      <c r="S30" s="23"/>
      <c r="T30" s="23"/>
      <c r="U30" s="23"/>
      <c r="V30" s="23"/>
      <c r="W30" s="17"/>
      <c r="X30" s="17"/>
      <c r="Y30" s="17"/>
      <c r="Z30" s="17"/>
    </row>
    <row r="31" spans="1:26" x14ac:dyDescent="0.25">
      <c r="A31" s="24"/>
      <c r="B31" s="22"/>
      <c r="C31" s="22"/>
      <c r="D31" s="16"/>
      <c r="E31" s="23"/>
      <c r="F31" s="17"/>
      <c r="G31" s="23"/>
      <c r="H31" s="17"/>
      <c r="I31" s="17"/>
      <c r="J31" s="24"/>
      <c r="K31" s="23"/>
      <c r="L31" s="23"/>
      <c r="M31" s="16"/>
      <c r="N31" s="23"/>
      <c r="O31" s="17"/>
      <c r="P31" s="17"/>
      <c r="Q31" s="17"/>
      <c r="R31" s="24"/>
      <c r="S31" s="23"/>
      <c r="T31" s="23"/>
      <c r="U31" s="23"/>
      <c r="V31" s="23"/>
      <c r="W31" s="17"/>
      <c r="X31" s="17"/>
      <c r="Y31" s="17"/>
      <c r="Z31" s="17"/>
    </row>
    <row r="32" spans="1:26" x14ac:dyDescent="0.25">
      <c r="A32" s="24"/>
      <c r="B32" s="22"/>
      <c r="C32" s="22"/>
      <c r="D32" s="16"/>
      <c r="E32" s="23"/>
      <c r="F32" s="17"/>
      <c r="G32" s="23"/>
      <c r="H32" s="17"/>
      <c r="I32" s="17"/>
      <c r="J32" s="18"/>
      <c r="K32" s="23"/>
      <c r="L32" s="23"/>
      <c r="M32" s="16"/>
      <c r="N32" s="23"/>
      <c r="O32" s="17"/>
      <c r="P32" s="17"/>
      <c r="Q32" s="17"/>
      <c r="R32" s="26"/>
      <c r="S32" s="23"/>
      <c r="T32" s="23"/>
      <c r="U32" s="23"/>
      <c r="V32" s="23"/>
      <c r="W32" s="17"/>
      <c r="X32" s="17"/>
      <c r="Y32" s="17"/>
      <c r="Z32" s="17"/>
    </row>
    <row r="33" spans="1:26" x14ac:dyDescent="0.25">
      <c r="A33" s="18"/>
      <c r="B33" s="22"/>
      <c r="C33" s="22"/>
      <c r="D33" s="16"/>
      <c r="E33" s="23"/>
      <c r="F33" s="17"/>
      <c r="G33" s="23"/>
      <c r="H33" s="17"/>
      <c r="I33" s="17"/>
      <c r="J33" s="18"/>
      <c r="K33" s="23"/>
      <c r="L33" s="23"/>
      <c r="M33" s="16"/>
      <c r="N33" s="23"/>
      <c r="O33" s="17"/>
      <c r="P33" s="17"/>
      <c r="Q33" s="17"/>
      <c r="R33" s="26"/>
      <c r="S33" s="23"/>
      <c r="T33" s="23"/>
      <c r="U33" s="23"/>
      <c r="V33" s="23"/>
      <c r="W33" s="17"/>
      <c r="X33" s="17"/>
      <c r="Y33" s="17"/>
      <c r="Z33" s="17"/>
    </row>
    <row r="34" spans="1:26" x14ac:dyDescent="0.25">
      <c r="A34" s="18"/>
      <c r="B34" s="22"/>
      <c r="C34" s="22"/>
      <c r="D34" s="16"/>
      <c r="E34" s="23"/>
      <c r="F34" s="17"/>
      <c r="G34" s="23"/>
      <c r="H34" s="17"/>
      <c r="I34" s="17"/>
      <c r="J34" s="24"/>
      <c r="K34" s="23"/>
      <c r="L34" s="23"/>
      <c r="M34" s="16"/>
      <c r="N34" s="23"/>
      <c r="O34" s="17"/>
      <c r="P34" s="17"/>
      <c r="Q34" s="17"/>
      <c r="R34" s="26"/>
      <c r="S34" s="23"/>
      <c r="T34" s="23"/>
      <c r="U34" s="23"/>
      <c r="V34" s="23"/>
      <c r="W34" s="17"/>
      <c r="X34" s="17"/>
      <c r="Y34" s="17"/>
      <c r="Z34" s="17"/>
    </row>
    <row r="35" spans="1:26" x14ac:dyDescent="0.25">
      <c r="A35" s="24"/>
      <c r="B35" s="22"/>
      <c r="C35" s="22"/>
      <c r="D35" s="16"/>
      <c r="E35" s="17"/>
      <c r="F35" s="17"/>
      <c r="G35" s="23"/>
      <c r="H35" s="17"/>
      <c r="I35" s="17"/>
      <c r="J35" s="24"/>
      <c r="K35" s="23"/>
      <c r="L35" s="23"/>
      <c r="M35" s="16"/>
      <c r="N35" s="23"/>
      <c r="O35" s="17"/>
      <c r="P35" s="17"/>
      <c r="Q35" s="17"/>
      <c r="R35" s="26"/>
      <c r="S35" s="23"/>
      <c r="T35" s="23"/>
      <c r="U35" s="23"/>
      <c r="V35" s="17"/>
      <c r="W35" s="17"/>
      <c r="X35" s="17"/>
      <c r="Y35" s="17"/>
      <c r="Z35" s="17"/>
    </row>
    <row r="36" spans="1:26" x14ac:dyDescent="0.25">
      <c r="A36" s="24"/>
      <c r="B36" s="22"/>
      <c r="C36" s="22"/>
      <c r="D36" s="16"/>
      <c r="E36" s="23"/>
      <c r="F36" s="17"/>
      <c r="G36" s="23"/>
      <c r="H36" s="17"/>
      <c r="I36" s="17"/>
      <c r="J36" s="25"/>
      <c r="K36" s="23"/>
      <c r="L36" s="23"/>
      <c r="M36" s="16"/>
      <c r="N36" s="23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x14ac:dyDescent="0.25">
      <c r="A37" s="25"/>
      <c r="B37" s="22"/>
      <c r="C37" s="22"/>
      <c r="D37" s="16"/>
      <c r="E37" s="23"/>
      <c r="F37" s="17"/>
      <c r="G37" s="23"/>
      <c r="H37" s="17"/>
      <c r="I37" s="17"/>
      <c r="J37" s="18"/>
      <c r="K37" s="23"/>
      <c r="L37" s="23"/>
      <c r="M37" s="16"/>
      <c r="N37" s="23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x14ac:dyDescent="0.25">
      <c r="A38" s="18"/>
      <c r="B38" s="22"/>
      <c r="C38" s="22"/>
      <c r="D38" s="16"/>
      <c r="E38" s="17"/>
      <c r="F38" s="17"/>
      <c r="G38" s="23"/>
      <c r="H38" s="17"/>
      <c r="I38" s="17"/>
      <c r="J38" s="18"/>
      <c r="K38" s="23"/>
      <c r="L38" s="23"/>
      <c r="M38" s="16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x14ac:dyDescent="0.25">
      <c r="A39" s="18"/>
      <c r="B39" s="22"/>
      <c r="C39" s="22"/>
      <c r="D39" s="16"/>
      <c r="E39" s="27"/>
      <c r="F39" s="17"/>
      <c r="G39" s="23"/>
      <c r="H39" s="17"/>
      <c r="I39" s="17"/>
      <c r="J39" s="26"/>
      <c r="K39" s="23"/>
      <c r="L39" s="23"/>
      <c r="M39" s="16"/>
      <c r="N39" s="2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x14ac:dyDescent="0.25">
      <c r="A40" s="26"/>
      <c r="B40" s="22"/>
      <c r="C40" s="22"/>
      <c r="D40" s="16"/>
      <c r="E40" s="17"/>
      <c r="F40" s="17"/>
      <c r="G40" s="23"/>
      <c r="H40" s="17"/>
      <c r="I40" s="17"/>
      <c r="J40" s="26"/>
      <c r="K40" s="23"/>
      <c r="L40" s="23"/>
      <c r="M40" s="16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x14ac:dyDescent="0.25">
      <c r="A41" s="26"/>
      <c r="B41" s="22"/>
      <c r="C41" s="22"/>
      <c r="D41" s="16"/>
      <c r="E41" s="27"/>
      <c r="F41" s="17"/>
      <c r="G41" s="23"/>
      <c r="H41" s="17"/>
      <c r="I41" s="17"/>
      <c r="J41" s="26"/>
      <c r="K41" s="23"/>
      <c r="L41" s="23"/>
      <c r="M41" s="16"/>
      <c r="N41" s="2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x14ac:dyDescent="0.25">
      <c r="A42" s="26"/>
      <c r="B42" s="22"/>
      <c r="C42" s="22"/>
      <c r="D42" s="16"/>
      <c r="E42" s="17"/>
      <c r="F42" s="17"/>
      <c r="G42" s="23"/>
      <c r="H42" s="17"/>
      <c r="I42" s="17"/>
      <c r="J42" s="26"/>
      <c r="K42" s="23"/>
      <c r="L42" s="23"/>
      <c r="M42" s="16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x14ac:dyDescent="0.25">
      <c r="A43" s="2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x14ac:dyDescent="0.25">
      <c r="A44" s="17"/>
      <c r="B44" s="17"/>
      <c r="C44" s="24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x14ac:dyDescent="0.25">
      <c r="A46" s="17"/>
      <c r="B46" s="17"/>
      <c r="C46" s="2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x14ac:dyDescent="0.25">
      <c r="A48" s="17"/>
      <c r="B48" s="17"/>
      <c r="C48" s="2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3" x14ac:dyDescent="0.25">
      <c r="A49" s="17"/>
    </row>
    <row r="50" spans="1:3" x14ac:dyDescent="0.25">
      <c r="C50" s="9"/>
    </row>
    <row r="52" spans="1:3" x14ac:dyDescent="0.25">
      <c r="C52" s="10"/>
    </row>
    <row r="54" spans="1:3" x14ac:dyDescent="0.25">
      <c r="C54" s="9"/>
    </row>
    <row r="56" spans="1:3" x14ac:dyDescent="0.25">
      <c r="C56" s="9"/>
    </row>
  </sheetData>
  <phoneticPr fontId="8" type="noConversion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CITIUS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SGI BIOLOGÍA</dc:creator>
  <cp:lastModifiedBy>Manuel Guerrero</cp:lastModifiedBy>
  <dcterms:created xsi:type="dcterms:W3CDTF">2020-11-04T12:03:25Z</dcterms:created>
  <dcterms:modified xsi:type="dcterms:W3CDTF">2024-01-20T11:33:22Z</dcterms:modified>
</cp:coreProperties>
</file>