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\Sexenios\"/>
    </mc:Choice>
  </mc:AlternateContent>
  <bookViews>
    <workbookView xWindow="-120" yWindow="-120" windowWidth="20730" windowHeight="11160"/>
  </bookViews>
  <sheets>
    <sheet name="Hoja2" sheetId="2" r:id="rId1"/>
    <sheet name="Hoja3" sheetId="3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2" l="1"/>
  <c r="L20" i="2"/>
  <c r="K20" i="2"/>
  <c r="L15" i="2"/>
  <c r="L16" i="2"/>
  <c r="L17" i="2"/>
  <c r="L18" i="2"/>
  <c r="L19" i="2"/>
  <c r="K16" i="2"/>
  <c r="K17" i="2"/>
  <c r="K18" i="2"/>
  <c r="K19" i="2"/>
  <c r="K15" i="2"/>
  <c r="L21" i="2"/>
  <c r="L22" i="2"/>
  <c r="L23" i="2"/>
  <c r="L24" i="2"/>
  <c r="L25" i="2"/>
  <c r="K22" i="2"/>
  <c r="K23" i="2"/>
  <c r="K24" i="2"/>
  <c r="K25" i="2"/>
  <c r="K21" i="2"/>
  <c r="D21" i="2"/>
  <c r="E20" i="2"/>
  <c r="D20" i="2"/>
  <c r="E15" i="2"/>
  <c r="D16" i="2"/>
  <c r="D15" i="2"/>
  <c r="S23" i="2"/>
  <c r="O20" i="2"/>
  <c r="O9" i="2"/>
  <c r="S21" i="2"/>
  <c r="T21" i="2"/>
  <c r="S22" i="2"/>
  <c r="T22" i="2"/>
  <c r="T23" i="2"/>
  <c r="U23" i="2"/>
  <c r="S24" i="2"/>
  <c r="S25" i="2"/>
  <c r="T25" i="2"/>
  <c r="S20" i="2"/>
  <c r="M18" i="2"/>
  <c r="K9" i="2"/>
  <c r="S9" i="2"/>
  <c r="K12" i="2"/>
  <c r="S12" i="2"/>
  <c r="L10" i="2"/>
  <c r="T10" i="2"/>
  <c r="K10" i="2"/>
  <c r="S10" i="2"/>
  <c r="L9" i="2"/>
  <c r="T9" i="2"/>
  <c r="L11" i="2"/>
  <c r="T11" i="2"/>
  <c r="L12" i="2"/>
  <c r="L13" i="2"/>
  <c r="T13" i="2"/>
  <c r="L14" i="2"/>
  <c r="T14" i="2"/>
  <c r="K11" i="2"/>
  <c r="S11" i="2"/>
  <c r="K13" i="2"/>
  <c r="S13" i="2"/>
  <c r="K14" i="2"/>
  <c r="S14" i="2"/>
  <c r="U14" i="2"/>
  <c r="M23" i="2"/>
  <c r="M14" i="2"/>
  <c r="M22" i="2"/>
  <c r="N22" i="2"/>
  <c r="G11" i="2"/>
  <c r="G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5" i="2"/>
  <c r="G4" i="2"/>
  <c r="G3" i="2"/>
  <c r="D25" i="2"/>
  <c r="D5" i="2"/>
  <c r="D6" i="2"/>
  <c r="D7" i="2"/>
  <c r="D8" i="2"/>
  <c r="D9" i="2"/>
  <c r="D10" i="2"/>
  <c r="D11" i="2"/>
  <c r="D12" i="2"/>
  <c r="D13" i="2"/>
  <c r="D14" i="2"/>
  <c r="D17" i="2"/>
  <c r="D18" i="2"/>
  <c r="D19" i="2"/>
  <c r="D22" i="2"/>
  <c r="D23" i="2"/>
  <c r="D24" i="2"/>
  <c r="E24" i="2"/>
  <c r="D4" i="2"/>
  <c r="E4" i="2"/>
  <c r="M12" i="2"/>
  <c r="T12" i="2"/>
  <c r="O11" i="2"/>
  <c r="W9" i="2"/>
  <c r="V9" i="2"/>
  <c r="U9" i="2"/>
  <c r="M13" i="2"/>
  <c r="N13" i="2"/>
  <c r="M9" i="2"/>
  <c r="M11" i="2"/>
  <c r="N11" i="2"/>
  <c r="O13" i="2"/>
  <c r="W13" i="2"/>
  <c r="U13" i="2"/>
  <c r="V13" i="2"/>
  <c r="X13" i="2"/>
  <c r="U11" i="2"/>
  <c r="W11" i="2"/>
  <c r="V10" i="2"/>
  <c r="W10" i="2"/>
  <c r="U10" i="2"/>
  <c r="M10" i="2"/>
  <c r="U12" i="2"/>
  <c r="U25" i="2"/>
  <c r="M17" i="2"/>
  <c r="N17" i="2"/>
  <c r="M20" i="2"/>
  <c r="T20" i="2"/>
  <c r="U20" i="2"/>
  <c r="V20" i="2"/>
  <c r="W22" i="2"/>
  <c r="U22" i="2"/>
  <c r="V22" i="2"/>
  <c r="X22" i="2"/>
  <c r="O22" i="2"/>
  <c r="M25" i="2"/>
  <c r="M21" i="2"/>
  <c r="E11" i="2"/>
  <c r="M24" i="2"/>
  <c r="T24" i="2"/>
  <c r="U24" i="2"/>
  <c r="U21" i="2"/>
  <c r="V21" i="2"/>
  <c r="W21" i="2"/>
  <c r="O21" i="2"/>
  <c r="O24" i="2"/>
  <c r="E7" i="2"/>
  <c r="E22" i="2"/>
  <c r="O19" i="2"/>
  <c r="E17" i="2"/>
  <c r="E13" i="2"/>
  <c r="E5" i="2"/>
  <c r="O17" i="2"/>
  <c r="M16" i="2"/>
  <c r="N16" i="2"/>
  <c r="S18" i="2"/>
  <c r="M19" i="2"/>
  <c r="M15" i="2"/>
  <c r="D3" i="2"/>
  <c r="E3" i="2"/>
  <c r="K4" i="2"/>
  <c r="L5" i="2"/>
  <c r="K7" i="2"/>
  <c r="K5" i="2"/>
  <c r="L4" i="2"/>
  <c r="L6" i="2"/>
  <c r="K6" i="2"/>
  <c r="L3" i="2"/>
  <c r="L7" i="2"/>
  <c r="K3" i="2"/>
  <c r="L8" i="2"/>
  <c r="K8" i="2"/>
  <c r="V11" i="2"/>
  <c r="X11" i="2"/>
  <c r="V24" i="2"/>
  <c r="X24" i="2"/>
  <c r="T19" i="2"/>
  <c r="W19" i="2"/>
  <c r="T16" i="2"/>
  <c r="S17" i="2"/>
  <c r="S19" i="2"/>
  <c r="T18" i="2"/>
  <c r="U18" i="2"/>
  <c r="S16" i="2"/>
  <c r="U16" i="2"/>
  <c r="V16" i="2"/>
  <c r="S15" i="2"/>
  <c r="W24" i="2"/>
  <c r="W20" i="2"/>
  <c r="N24" i="2"/>
  <c r="T17" i="2"/>
  <c r="T15" i="2"/>
  <c r="M8" i="2"/>
  <c r="M5" i="2"/>
  <c r="N5" i="2"/>
  <c r="O5" i="2"/>
  <c r="M6" i="2"/>
  <c r="S3" i="2"/>
  <c r="O3" i="2"/>
  <c r="M3" i="2"/>
  <c r="T5" i="2"/>
  <c r="O7" i="2"/>
  <c r="M7" i="2"/>
  <c r="W16" i="2"/>
  <c r="T4" i="2"/>
  <c r="O4" i="2"/>
  <c r="M4" i="2"/>
  <c r="N4" i="2"/>
  <c r="S8" i="2"/>
  <c r="U19" i="2"/>
  <c r="V19" i="2"/>
  <c r="X19" i="2"/>
  <c r="W17" i="2"/>
  <c r="U15" i="2"/>
  <c r="V15" i="2"/>
  <c r="W15" i="2"/>
  <c r="U17" i="2"/>
  <c r="V17" i="2"/>
  <c r="X17" i="2"/>
  <c r="S7" i="2"/>
  <c r="T6" i="2"/>
  <c r="S5" i="2"/>
  <c r="T8" i="2"/>
  <c r="U8" i="2"/>
  <c r="S6" i="2"/>
  <c r="T7" i="2"/>
  <c r="S4" i="2"/>
  <c r="N7" i="2"/>
  <c r="T3" i="2"/>
  <c r="W3" i="2"/>
  <c r="U3" i="2"/>
  <c r="U5" i="2"/>
  <c r="W5" i="2"/>
  <c r="U4" i="2"/>
  <c r="V4" i="2"/>
  <c r="W4" i="2"/>
  <c r="U6" i="2"/>
  <c r="W7" i="2"/>
  <c r="U7" i="2"/>
  <c r="V7" i="2"/>
  <c r="X7" i="2"/>
  <c r="V5" i="2"/>
</calcChain>
</file>

<file path=xl/sharedStrings.xml><?xml version="1.0" encoding="utf-8"?>
<sst xmlns="http://schemas.openxmlformats.org/spreadsheetml/2006/main" count="88" uniqueCount="28">
  <si>
    <t>Original OD</t>
  </si>
  <si>
    <t>Taking into account plate negative</t>
  </si>
  <si>
    <t>% of positive control</t>
  </si>
  <si>
    <t>OD reading (450nm)</t>
  </si>
  <si>
    <t>Individual Average</t>
  </si>
  <si>
    <t>Average</t>
  </si>
  <si>
    <t>Taking into account Plate Negative</t>
  </si>
  <si>
    <t>Stdev</t>
  </si>
  <si>
    <t>SE</t>
  </si>
  <si>
    <t>Average % fosforilación</t>
  </si>
  <si>
    <t>% inhibición</t>
  </si>
  <si>
    <t>Plate Negative</t>
  </si>
  <si>
    <t>VEGF (25 ng/ml) ST</t>
  </si>
  <si>
    <t>VEGF (25 ng/ml) + DOPAL 100 uM 1.1</t>
  </si>
  <si>
    <t>VEGF (25 ng/ml) + DOPAL 100 uM 1.2</t>
  </si>
  <si>
    <t>VEGF (25 ng/ml) + DOPAL 50 uM 2.1</t>
  </si>
  <si>
    <t>VEGF (25 ng/ml) + DOPAL 50 uM 2.2</t>
  </si>
  <si>
    <t>VEGF (25 ng/ml) + indolpropiónico (  1 mM) 3.1</t>
  </si>
  <si>
    <t>VEGF (25 ng/ml) + indolpropiónico (  1 mM) 3.2</t>
  </si>
  <si>
    <t>VEGF (25 ng/ml) + indolpropiónico (  0,1 mM) 4.1</t>
  </si>
  <si>
    <t>VEGF (25 ng/ml) + indolpropiónico (  0,1 mM) 4.2</t>
  </si>
  <si>
    <t>VEGF (25 ng/ml) + indoláctico (  1 mM) 5.1</t>
  </si>
  <si>
    <t>VEGF (25 ng/ml) + indoláctico (  1 mM) 5.2</t>
  </si>
  <si>
    <t>VEGF (25 ng/ml) + indoláctico (  0,1 mM) 6.2</t>
  </si>
  <si>
    <t>VEGF (25 ng/ml) + indobutírico ( 1 mM) 7.1</t>
  </si>
  <si>
    <t>VEGF (25 ng/ml) + indobutírico ( 1 mM) 7.2</t>
  </si>
  <si>
    <t>VEGF (25 ng/ml) +indobutírico ( 0,1 mM) 8.1</t>
  </si>
  <si>
    <t>VEGF (25 ng/ml) + indobutírico ( 0,1 mM) 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</si>
</sst>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G1" zoomScaleNormal="100" workbookViewId="0">
      <selection activeCell="Q27" sqref="Q27"/>
    </sheetView>
  </sheetViews>
  <sheetFormatPr baseColWidth="10" defaultColWidth="11.42578125" defaultRowHeight="15" x14ac:dyDescent="0.25"/>
  <cols>
    <col min="1" max="1" width="54.42578125" customWidth="1"/>
    <col min="9" max="9" width="2.85546875" customWidth="1"/>
    <col min="10" max="10" width="42.7109375" bestFit="1" customWidth="1"/>
    <col min="17" max="17" width="4.28515625" customWidth="1"/>
    <col min="18" max="18" width="42.7109375" bestFit="1" customWidth="1"/>
    <col min="22" max="22" width="17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 t="s">
        <v>2</v>
      </c>
      <c r="S1" s="1"/>
      <c r="T1" s="1"/>
      <c r="U1" s="1"/>
      <c r="V1" s="1"/>
      <c r="W1" s="2"/>
      <c r="X1" s="2"/>
    </row>
    <row r="2" spans="1:24" ht="60" x14ac:dyDescent="0.25">
      <c r="A2" s="1"/>
      <c r="B2" s="1" t="s">
        <v>3</v>
      </c>
      <c r="C2" s="1"/>
      <c r="D2" s="3" t="s">
        <v>4</v>
      </c>
      <c r="E2" s="1" t="s">
        <v>5</v>
      </c>
      <c r="F2" s="3" t="s">
        <v>6</v>
      </c>
      <c r="G2" s="1" t="s">
        <v>7</v>
      </c>
      <c r="H2" s="3" t="s">
        <v>8</v>
      </c>
      <c r="I2" s="3"/>
      <c r="J2" s="1"/>
      <c r="K2" s="1" t="s">
        <v>3</v>
      </c>
      <c r="L2" s="1"/>
      <c r="M2" s="3" t="s">
        <v>4</v>
      </c>
      <c r="N2" s="1" t="s">
        <v>5</v>
      </c>
      <c r="O2" s="1" t="s">
        <v>7</v>
      </c>
      <c r="P2" s="3" t="s">
        <v>8</v>
      </c>
      <c r="Q2" s="3"/>
      <c r="R2" s="1"/>
      <c r="S2" s="1" t="s">
        <v>3</v>
      </c>
      <c r="T2" s="1"/>
      <c r="U2" s="3" t="s">
        <v>4</v>
      </c>
      <c r="V2" s="1" t="s">
        <v>9</v>
      </c>
      <c r="W2" s="2" t="s">
        <v>7</v>
      </c>
      <c r="X2" s="4" t="s">
        <v>10</v>
      </c>
    </row>
    <row r="3" spans="1:24" s="18" customFormat="1" x14ac:dyDescent="0.25">
      <c r="A3" s="13" t="s">
        <v>11</v>
      </c>
      <c r="B3" s="14">
        <v>0.35799999999999998</v>
      </c>
      <c r="C3" s="14">
        <v>0.33600000000000002</v>
      </c>
      <c r="D3" s="15">
        <f t="shared" ref="D3" si="0">AVERAGE(B3:C3)</f>
        <v>0.34699999999999998</v>
      </c>
      <c r="E3" s="16">
        <f>AVERAGE(D3:D3)</f>
        <v>0.34699999999999998</v>
      </c>
      <c r="F3" s="16"/>
      <c r="G3" s="16">
        <f>STDEV(B3:C3)</f>
        <v>1.555634918610402E-2</v>
      </c>
      <c r="H3" s="16"/>
      <c r="I3" s="13"/>
      <c r="J3" s="13" t="s">
        <v>11</v>
      </c>
      <c r="K3" s="16">
        <f>B3-$E$3</f>
        <v>1.100000000000001E-2</v>
      </c>
      <c r="L3" s="16">
        <f>C3-$E$3</f>
        <v>-1.0999999999999954E-2</v>
      </c>
      <c r="M3" s="15">
        <f>AVERAGE(K3:L3)</f>
        <v>2.7755575615628914E-17</v>
      </c>
      <c r="N3" s="16">
        <v>2.7755575615628901E-17</v>
      </c>
      <c r="O3" s="16">
        <f>STDEV(K3:L3)</f>
        <v>1.555634918610402E-2</v>
      </c>
      <c r="P3" s="16"/>
      <c r="Q3" s="13"/>
      <c r="R3" s="13" t="s">
        <v>11</v>
      </c>
      <c r="S3" s="16">
        <f>(K3*100)/$N$4</f>
        <v>2.1803766105054527</v>
      </c>
      <c r="T3" s="16">
        <f>(L3*100)/$N$4</f>
        <v>-2.1803766105054416</v>
      </c>
      <c r="U3" s="15">
        <f>AVERAGE(S3:T3)</f>
        <v>5.5511151231257827E-15</v>
      </c>
      <c r="V3" s="16"/>
      <c r="W3" s="17">
        <f>STDEV(S3:T3)</f>
        <v>3.0835181736578829</v>
      </c>
      <c r="X3" s="17"/>
    </row>
    <row r="4" spans="1:24" s="18" customFormat="1" x14ac:dyDescent="0.25">
      <c r="A4" s="13" t="s">
        <v>12</v>
      </c>
      <c r="B4" s="14">
        <v>0.90800000000000003</v>
      </c>
      <c r="C4" s="14">
        <v>0.79500000000000004</v>
      </c>
      <c r="D4" s="15">
        <f>AVERAGE(B4:C4)</f>
        <v>0.85150000000000003</v>
      </c>
      <c r="E4" s="16">
        <f>AVERAGE(D4:D4)</f>
        <v>0.85150000000000003</v>
      </c>
      <c r="F4" s="16"/>
      <c r="G4" s="16">
        <f>STDEV(B4:C4)</f>
        <v>7.9903066274079865E-2</v>
      </c>
      <c r="H4" s="16"/>
      <c r="I4" s="13"/>
      <c r="J4" s="13" t="s">
        <v>12</v>
      </c>
      <c r="K4" s="16">
        <f>B4-$E$3</f>
        <v>0.56100000000000005</v>
      </c>
      <c r="L4" s="16">
        <f>C4-$E$3</f>
        <v>0.44800000000000006</v>
      </c>
      <c r="M4" s="15">
        <f>AVERAGE(K4:L4)</f>
        <v>0.50450000000000006</v>
      </c>
      <c r="N4" s="16">
        <f>AVERAGE(M4:M4)</f>
        <v>0.50450000000000006</v>
      </c>
      <c r="O4" s="16">
        <f>STDEV(K4:L4)</f>
        <v>7.9903066274079962E-2</v>
      </c>
      <c r="P4" s="16"/>
      <c r="Q4" s="13"/>
      <c r="R4" s="13" t="s">
        <v>12</v>
      </c>
      <c r="S4" s="16">
        <f t="shared" ref="S4:S8" si="1">(K4*100)/$N$4</f>
        <v>111.199207135778</v>
      </c>
      <c r="T4" s="16">
        <f t="shared" ref="T4:T8" si="2">(L4*100)/$N$4</f>
        <v>88.800792864222004</v>
      </c>
      <c r="U4" s="15">
        <f>AVERAGE(S4:T4)</f>
        <v>100</v>
      </c>
      <c r="V4" s="16">
        <f>AVERAGE(U4:U4)</f>
        <v>100</v>
      </c>
      <c r="W4" s="17">
        <f>STDEV(S4:T4)</f>
        <v>15.838070619242819</v>
      </c>
      <c r="X4" s="17">
        <v>0</v>
      </c>
    </row>
    <row r="5" spans="1:24" s="18" customFormat="1" x14ac:dyDescent="0.25">
      <c r="A5" s="19" t="s">
        <v>13</v>
      </c>
      <c r="B5" s="14">
        <v>0.67800000000000005</v>
      </c>
      <c r="C5" s="14">
        <v>0.58799999999999997</v>
      </c>
      <c r="D5" s="15">
        <f t="shared" ref="D5:D24" si="3">AVERAGE(B5:C5)</f>
        <v>0.63300000000000001</v>
      </c>
      <c r="E5" s="16">
        <f>AVERAGE(D5:D6)</f>
        <v>0.62675000000000003</v>
      </c>
      <c r="F5" s="16"/>
      <c r="G5" s="16">
        <f>STDEV(B5:C5)</f>
        <v>6.3639610306789343E-2</v>
      </c>
      <c r="H5" s="16"/>
      <c r="I5" s="16"/>
      <c r="J5" s="19" t="s">
        <v>13</v>
      </c>
      <c r="K5" s="16">
        <f>B5-$E$3</f>
        <v>0.33100000000000007</v>
      </c>
      <c r="L5" s="16">
        <f t="shared" ref="L5:L8" si="4">C5-$E$3</f>
        <v>0.24099999999999999</v>
      </c>
      <c r="M5" s="15">
        <f t="shared" ref="M5:M24" si="5">AVERAGE(K5:L5)</f>
        <v>0.28600000000000003</v>
      </c>
      <c r="N5" s="16">
        <f>AVERAGE(M5:M6)</f>
        <v>0.27975000000000005</v>
      </c>
      <c r="O5" s="16">
        <f>STDEV(K5:L6)</f>
        <v>4.1015241069631392E-2</v>
      </c>
      <c r="P5" s="16"/>
      <c r="Q5" s="13"/>
      <c r="R5" s="19" t="s">
        <v>13</v>
      </c>
      <c r="S5" s="16">
        <f t="shared" si="1"/>
        <v>65.60951437066403</v>
      </c>
      <c r="T5" s="16">
        <f t="shared" si="2"/>
        <v>47.770069375619414</v>
      </c>
      <c r="U5" s="16">
        <f>AVERAGE(S5:T5)</f>
        <v>56.689791873141722</v>
      </c>
      <c r="V5" s="16">
        <f>AVERAGE(U5:U6)</f>
        <v>55.45094152626362</v>
      </c>
      <c r="W5" s="17">
        <f>STDEV(S5:T6)</f>
        <v>8.1298793002242871</v>
      </c>
      <c r="X5" s="17">
        <f>100-V5</f>
        <v>44.54905847373638</v>
      </c>
    </row>
    <row r="6" spans="1:24" s="18" customFormat="1" x14ac:dyDescent="0.25">
      <c r="A6" s="19" t="s">
        <v>14</v>
      </c>
      <c r="B6" s="14">
        <v>0.6</v>
      </c>
      <c r="C6" s="14">
        <v>0.64100000000000001</v>
      </c>
      <c r="D6" s="15">
        <f t="shared" si="3"/>
        <v>0.62050000000000005</v>
      </c>
      <c r="E6" s="16"/>
      <c r="F6" s="16"/>
      <c r="G6" s="16">
        <f>STDEV(B6:C6)</f>
        <v>2.8991378028648474E-2</v>
      </c>
      <c r="H6" s="16"/>
      <c r="I6" s="16"/>
      <c r="J6" s="19" t="s">
        <v>14</v>
      </c>
      <c r="K6" s="16">
        <f>B6-$E$3</f>
        <v>0.253</v>
      </c>
      <c r="L6" s="16">
        <f t="shared" si="4"/>
        <v>0.29400000000000004</v>
      </c>
      <c r="M6" s="15">
        <f t="shared" si="5"/>
        <v>0.27350000000000002</v>
      </c>
      <c r="N6" s="16"/>
      <c r="P6" s="16"/>
      <c r="Q6" s="13"/>
      <c r="R6" s="19" t="s">
        <v>14</v>
      </c>
      <c r="S6" s="16">
        <f t="shared" si="1"/>
        <v>50.148662041625364</v>
      </c>
      <c r="T6" s="16">
        <f t="shared" si="2"/>
        <v>58.275520317145691</v>
      </c>
      <c r="U6" s="16">
        <f>AVERAGE(S6:T6)</f>
        <v>54.212091179385524</v>
      </c>
      <c r="W6" s="17"/>
      <c r="X6" s="17"/>
    </row>
    <row r="7" spans="1:24" s="18" customFormat="1" x14ac:dyDescent="0.25">
      <c r="A7" s="19" t="s">
        <v>15</v>
      </c>
      <c r="B7" s="14">
        <v>0.73799999999999999</v>
      </c>
      <c r="C7" s="14">
        <v>0.70499999999999996</v>
      </c>
      <c r="D7" s="15">
        <f t="shared" si="3"/>
        <v>0.72150000000000003</v>
      </c>
      <c r="E7" s="16">
        <f>AVERAGE(D7:D8)</f>
        <v>0.82500000000000007</v>
      </c>
      <c r="F7" s="16"/>
      <c r="G7" s="16">
        <f t="shared" ref="G7:G25" si="6">STDEV(B7:C7)</f>
        <v>2.333452377915609E-2</v>
      </c>
      <c r="H7" s="16"/>
      <c r="I7" s="16"/>
      <c r="J7" s="19" t="s">
        <v>15</v>
      </c>
      <c r="K7" s="16">
        <f>B7-$E$3</f>
        <v>0.39100000000000001</v>
      </c>
      <c r="L7" s="16">
        <f t="shared" si="4"/>
        <v>0.35799999999999998</v>
      </c>
      <c r="M7" s="15">
        <f t="shared" si="5"/>
        <v>0.3745</v>
      </c>
      <c r="N7" s="16">
        <f>AVERAGE(M7:M8)</f>
        <v>0.47800000000000009</v>
      </c>
      <c r="O7" s="16">
        <f>STDEV(K7:L8)</f>
        <v>0.12030239676193774</v>
      </c>
      <c r="P7" s="16"/>
      <c r="Q7" s="13"/>
      <c r="R7" s="19" t="s">
        <v>15</v>
      </c>
      <c r="S7" s="16">
        <f t="shared" si="1"/>
        <v>77.502477700693746</v>
      </c>
      <c r="T7" s="16">
        <f t="shared" si="2"/>
        <v>70.961347869177388</v>
      </c>
      <c r="U7" s="16">
        <f t="shared" ref="U7:U25" si="7">AVERAGE(S7:T7)</f>
        <v>74.23191278493556</v>
      </c>
      <c r="V7" s="16">
        <f>AVERAGE(U7:U8)</f>
        <v>94.747274529236861</v>
      </c>
      <c r="W7" s="17">
        <f>STDEV(S7:T8)</f>
        <v>23.84586655340685</v>
      </c>
      <c r="X7" s="17">
        <f t="shared" ref="X7" si="8">100-V7</f>
        <v>5.2527254707631386</v>
      </c>
    </row>
    <row r="8" spans="1:24" s="18" customFormat="1" x14ac:dyDescent="0.25">
      <c r="A8" s="19" t="s">
        <v>16</v>
      </c>
      <c r="B8" s="14">
        <v>0.93200000000000005</v>
      </c>
      <c r="C8" s="14">
        <v>0.92500000000000004</v>
      </c>
      <c r="D8" s="15">
        <f t="shared" si="3"/>
        <v>0.9285000000000001</v>
      </c>
      <c r="E8" s="16"/>
      <c r="F8" s="16"/>
      <c r="G8" s="16">
        <f t="shared" si="6"/>
        <v>4.9497474683058368E-3</v>
      </c>
      <c r="H8" s="16"/>
      <c r="I8" s="16"/>
      <c r="J8" s="19" t="s">
        <v>16</v>
      </c>
      <c r="K8" s="16">
        <f t="shared" ref="K8" si="9">B8-$E$3</f>
        <v>0.58500000000000008</v>
      </c>
      <c r="L8" s="16">
        <f t="shared" si="4"/>
        <v>0.57800000000000007</v>
      </c>
      <c r="M8" s="15">
        <f t="shared" si="5"/>
        <v>0.58150000000000013</v>
      </c>
      <c r="N8" s="16"/>
      <c r="O8" s="16"/>
      <c r="P8" s="16"/>
      <c r="Q8" s="13"/>
      <c r="R8" s="13" t="s">
        <v>16</v>
      </c>
      <c r="S8" s="16">
        <f t="shared" si="1"/>
        <v>115.9563924677899</v>
      </c>
      <c r="T8" s="16">
        <f t="shared" si="2"/>
        <v>114.56888007928642</v>
      </c>
      <c r="U8" s="16">
        <f t="shared" si="7"/>
        <v>115.26263627353816</v>
      </c>
      <c r="V8" s="16"/>
      <c r="W8" s="17"/>
      <c r="X8" s="17"/>
    </row>
    <row r="9" spans="1:24" s="18" customFormat="1" x14ac:dyDescent="0.25">
      <c r="A9" s="13" t="s">
        <v>11</v>
      </c>
      <c r="B9" s="14">
        <v>0.31900000000000001</v>
      </c>
      <c r="C9" s="14">
        <v>0.39200000000000002</v>
      </c>
      <c r="D9" s="15">
        <f t="shared" si="3"/>
        <v>0.35550000000000004</v>
      </c>
      <c r="E9" s="15">
        <v>0.35550000000000004</v>
      </c>
      <c r="F9" s="16"/>
      <c r="G9" s="16">
        <f t="shared" si="6"/>
        <v>5.1618795026617571E-2</v>
      </c>
      <c r="H9" s="16"/>
      <c r="I9" s="16"/>
      <c r="J9" s="13" t="s">
        <v>11</v>
      </c>
      <c r="K9" s="16">
        <f>B9-$E$9</f>
        <v>-3.6500000000000032E-2</v>
      </c>
      <c r="L9" s="16">
        <f>C9-$E$9</f>
        <v>3.6499999999999977E-2</v>
      </c>
      <c r="M9" s="15">
        <f t="shared" si="5"/>
        <v>-2.7755575615628914E-17</v>
      </c>
      <c r="N9" s="16">
        <v>-2.7755575615628914E-17</v>
      </c>
      <c r="O9" s="16">
        <f>STDEV(K9:L9)</f>
        <v>5.1618795026617974E-2</v>
      </c>
      <c r="P9" s="16"/>
      <c r="Q9" s="13"/>
      <c r="R9" s="13" t="s">
        <v>11</v>
      </c>
      <c r="S9" s="16">
        <f>(K9*100)/$N$10</f>
        <v>-10.703812316715553</v>
      </c>
      <c r="T9" s="16">
        <f>(L9*100)/$N$10</f>
        <v>10.703812316715537</v>
      </c>
      <c r="U9" s="16">
        <f t="shared" si="7"/>
        <v>-7.9936057773011271E-15</v>
      </c>
      <c r="V9" s="16">
        <f>AVERAGE(S9:T9)</f>
        <v>-7.9936057773011271E-15</v>
      </c>
      <c r="W9" s="17">
        <f>STDEV(S9:T9)</f>
        <v>15.137476547395302</v>
      </c>
      <c r="X9" s="17"/>
    </row>
    <row r="10" spans="1:24" s="18" customFormat="1" x14ac:dyDescent="0.25">
      <c r="A10" s="13" t="s">
        <v>12</v>
      </c>
      <c r="B10" s="14">
        <v>0.68700000000000006</v>
      </c>
      <c r="C10" s="14">
        <v>0.70599999999999996</v>
      </c>
      <c r="D10" s="15">
        <f t="shared" si="3"/>
        <v>0.69650000000000001</v>
      </c>
      <c r="E10" s="16">
        <v>0.69650000000000001</v>
      </c>
      <c r="F10" s="16"/>
      <c r="G10" s="16">
        <f t="shared" si="6"/>
        <v>1.3435028842544336E-2</v>
      </c>
      <c r="H10" s="16"/>
      <c r="I10" s="16"/>
      <c r="J10" s="13" t="s">
        <v>12</v>
      </c>
      <c r="K10" s="16">
        <f>B10-$E$9</f>
        <v>0.33150000000000002</v>
      </c>
      <c r="L10" s="16">
        <f>C10-$E$9</f>
        <v>0.35049999999999992</v>
      </c>
      <c r="M10" s="15">
        <f t="shared" si="5"/>
        <v>0.34099999999999997</v>
      </c>
      <c r="N10" s="16">
        <v>0.34099999999999997</v>
      </c>
      <c r="O10" s="16"/>
      <c r="P10" s="16"/>
      <c r="Q10" s="13"/>
      <c r="R10" s="13" t="s">
        <v>12</v>
      </c>
      <c r="S10" s="16">
        <f t="shared" ref="S10:T14" si="10">(K10*100)/$N$10</f>
        <v>97.214076246334315</v>
      </c>
      <c r="T10" s="16">
        <f t="shared" si="10"/>
        <v>102.78592375366567</v>
      </c>
      <c r="U10" s="16">
        <f t="shared" si="7"/>
        <v>100</v>
      </c>
      <c r="V10" s="16">
        <f>AVERAGE(S10:T10)</f>
        <v>100</v>
      </c>
      <c r="W10" s="17">
        <f>STDEV(S10:T10)</f>
        <v>3.9398911561713632</v>
      </c>
      <c r="X10" s="17">
        <v>0</v>
      </c>
    </row>
    <row r="11" spans="1:24" s="18" customFormat="1" x14ac:dyDescent="0.25">
      <c r="A11" s="19" t="s">
        <v>17</v>
      </c>
      <c r="B11" s="14">
        <v>1.113</v>
      </c>
      <c r="C11" s="14">
        <v>1.04</v>
      </c>
      <c r="D11" s="15">
        <f t="shared" si="3"/>
        <v>1.0765</v>
      </c>
      <c r="E11" s="16">
        <f>AVERAGE(D11:D12)</f>
        <v>0.98124999999999996</v>
      </c>
      <c r="F11" s="16"/>
      <c r="G11" s="16">
        <f>STDEV(B11:C11)</f>
        <v>5.1618795026617939E-2</v>
      </c>
      <c r="H11" s="16"/>
      <c r="I11" s="13"/>
      <c r="J11" s="19" t="s">
        <v>17</v>
      </c>
      <c r="K11" s="16">
        <f t="shared" ref="K11:L14" si="11">B11-$E$9</f>
        <v>0.75749999999999995</v>
      </c>
      <c r="L11" s="16">
        <f t="shared" si="11"/>
        <v>0.6845</v>
      </c>
      <c r="M11" s="15">
        <f>AVERAGE(K11:L11)</f>
        <v>0.72099999999999997</v>
      </c>
      <c r="N11" s="16">
        <f>AVERAGE(M11:M12)</f>
        <v>0.62575000000000003</v>
      </c>
      <c r="O11" s="16">
        <f>STDEV(K11:L12)</f>
        <v>0.11402448567449616</v>
      </c>
      <c r="P11" s="16"/>
      <c r="Q11" s="13"/>
      <c r="R11" s="19" t="s">
        <v>17</v>
      </c>
      <c r="S11" s="16">
        <f t="shared" si="10"/>
        <v>222.14076246334312</v>
      </c>
      <c r="T11" s="16">
        <f t="shared" si="10"/>
        <v>200.73313782991204</v>
      </c>
      <c r="U11" s="16">
        <f t="shared" si="7"/>
        <v>211.43695014662757</v>
      </c>
      <c r="V11" s="16">
        <f>AVERAGE(U11:U12)</f>
        <v>183.50439882697947</v>
      </c>
      <c r="W11" s="17">
        <f>STDEV(S11:T12)</f>
        <v>33.438265593693856</v>
      </c>
      <c r="X11" s="17">
        <f>100-V11</f>
        <v>-83.504398826979468</v>
      </c>
    </row>
    <row r="12" spans="1:24" s="18" customFormat="1" x14ac:dyDescent="0.25">
      <c r="A12" s="19" t="s">
        <v>18</v>
      </c>
      <c r="B12" s="14">
        <v>0.88100000000000001</v>
      </c>
      <c r="C12" s="14">
        <v>0.89100000000000001</v>
      </c>
      <c r="D12" s="15">
        <f t="shared" si="3"/>
        <v>0.88600000000000001</v>
      </c>
      <c r="E12" s="16"/>
      <c r="F12" s="16"/>
      <c r="G12" s="16">
        <f t="shared" si="6"/>
        <v>7.0710678118654814E-3</v>
      </c>
      <c r="H12" s="16"/>
      <c r="I12" s="13"/>
      <c r="J12" s="19" t="s">
        <v>18</v>
      </c>
      <c r="K12" s="16">
        <f>B12-$E$9</f>
        <v>0.52549999999999997</v>
      </c>
      <c r="L12" s="16">
        <f t="shared" si="11"/>
        <v>0.53549999999999998</v>
      </c>
      <c r="M12" s="15">
        <f t="shared" si="5"/>
        <v>0.53049999999999997</v>
      </c>
      <c r="N12" s="16"/>
      <c r="O12" s="16"/>
      <c r="P12" s="16"/>
      <c r="Q12" s="13"/>
      <c r="R12" s="19" t="s">
        <v>18</v>
      </c>
      <c r="S12" s="16">
        <f t="shared" si="10"/>
        <v>154.10557184750735</v>
      </c>
      <c r="T12" s="16">
        <f t="shared" si="10"/>
        <v>157.03812316715542</v>
      </c>
      <c r="U12" s="16">
        <f t="shared" si="7"/>
        <v>155.57184750733137</v>
      </c>
      <c r="W12" s="17"/>
      <c r="X12" s="17"/>
    </row>
    <row r="13" spans="1:24" s="18" customFormat="1" x14ac:dyDescent="0.25">
      <c r="A13" s="19" t="s">
        <v>19</v>
      </c>
      <c r="B13" s="14">
        <v>0.91</v>
      </c>
      <c r="C13" s="14">
        <v>0.90100000000000002</v>
      </c>
      <c r="D13" s="15">
        <f t="shared" si="3"/>
        <v>0.90549999999999997</v>
      </c>
      <c r="E13" s="16">
        <f>AVERAGE(D13:D14)</f>
        <v>0.86275000000000002</v>
      </c>
      <c r="G13" s="16">
        <f t="shared" si="6"/>
        <v>6.3639610306789338E-3</v>
      </c>
      <c r="J13" s="19" t="s">
        <v>19</v>
      </c>
      <c r="K13" s="16">
        <f t="shared" si="11"/>
        <v>0.55449999999999999</v>
      </c>
      <c r="L13" s="16">
        <f t="shared" si="11"/>
        <v>0.54549999999999998</v>
      </c>
      <c r="M13" s="15">
        <f t="shared" si="5"/>
        <v>0.55000000000000004</v>
      </c>
      <c r="N13" s="16">
        <f>AVERAGE(M13:M14)</f>
        <v>0.50724999999999998</v>
      </c>
      <c r="O13" s="18">
        <f>STDEV(K13:L14)</f>
        <v>6.8504866007216156E-2</v>
      </c>
      <c r="R13" s="19" t="s">
        <v>19</v>
      </c>
      <c r="S13" s="16">
        <f t="shared" si="10"/>
        <v>162.60997067448682</v>
      </c>
      <c r="T13" s="16">
        <f t="shared" si="10"/>
        <v>159.97067448680352</v>
      </c>
      <c r="U13" s="16">
        <f t="shared" si="7"/>
        <v>161.29032258064518</v>
      </c>
      <c r="V13" s="16">
        <f>AVERAGE(U13:U14)</f>
        <v>148.75366568914959</v>
      </c>
      <c r="W13" s="18">
        <f>STDEV(S13:T14)</f>
        <v>20.089403521177594</v>
      </c>
      <c r="X13" s="17">
        <f>100-V13</f>
        <v>-48.753665689149585</v>
      </c>
    </row>
    <row r="14" spans="1:24" s="18" customFormat="1" x14ac:dyDescent="0.25">
      <c r="A14" s="19" t="s">
        <v>20</v>
      </c>
      <c r="B14" s="14">
        <v>0.76200000000000001</v>
      </c>
      <c r="C14" s="14">
        <v>0.878</v>
      </c>
      <c r="D14" s="15">
        <f t="shared" si="3"/>
        <v>0.82000000000000006</v>
      </c>
      <c r="E14" s="16"/>
      <c r="G14" s="16">
        <f t="shared" si="6"/>
        <v>8.2024386617639514E-2</v>
      </c>
      <c r="J14" s="19" t="s">
        <v>20</v>
      </c>
      <c r="K14" s="16">
        <f t="shared" si="11"/>
        <v>0.40649999999999997</v>
      </c>
      <c r="L14" s="16">
        <f t="shared" si="11"/>
        <v>0.52249999999999996</v>
      </c>
      <c r="M14" s="15">
        <f t="shared" si="5"/>
        <v>0.46449999999999997</v>
      </c>
      <c r="N14" s="16"/>
      <c r="R14" s="19" t="s">
        <v>20</v>
      </c>
      <c r="S14" s="16">
        <f t="shared" si="10"/>
        <v>119.20821114369502</v>
      </c>
      <c r="T14" s="16">
        <f t="shared" si="10"/>
        <v>153.22580645161293</v>
      </c>
      <c r="U14" s="16">
        <f t="shared" si="7"/>
        <v>136.21700879765399</v>
      </c>
      <c r="V14" s="16"/>
    </row>
    <row r="15" spans="1:24" s="18" customFormat="1" x14ac:dyDescent="0.25">
      <c r="A15" s="13" t="s">
        <v>11</v>
      </c>
      <c r="B15" s="14">
        <v>0.40899999999999997</v>
      </c>
      <c r="C15" s="14">
        <v>0.37</v>
      </c>
      <c r="D15" s="15">
        <f>AVERAGE(B15:C15)</f>
        <v>0.38949999999999996</v>
      </c>
      <c r="E15" s="15">
        <f>AVERAGE(B15:C15)</f>
        <v>0.38949999999999996</v>
      </c>
      <c r="G15" s="16">
        <f>STDEV(B16:C16)</f>
        <v>2.1213203435596444E-2</v>
      </c>
      <c r="J15" s="13" t="s">
        <v>11</v>
      </c>
      <c r="K15" s="16">
        <f>B15-$E$15</f>
        <v>1.9500000000000017E-2</v>
      </c>
      <c r="L15" s="16">
        <f>C15-$E$15</f>
        <v>-1.9499999999999962E-2</v>
      </c>
      <c r="M15" s="15">
        <f>AVERAGE(K15:L15)</f>
        <v>2.7755575615628914E-17</v>
      </c>
      <c r="N15" s="16">
        <v>0</v>
      </c>
      <c r="R15" s="20" t="s">
        <v>11</v>
      </c>
      <c r="S15" s="16">
        <f>(K15*100)/$N$16</f>
        <v>4.1445270988310341</v>
      </c>
      <c r="T15" s="16">
        <f>(L15*100)/$N$16</f>
        <v>-4.1445270988310225</v>
      </c>
      <c r="U15" s="16">
        <f t="shared" si="7"/>
        <v>5.773159728050814E-15</v>
      </c>
      <c r="V15" s="16">
        <f>AVERAGE(U15)</f>
        <v>5.773159728050814E-15</v>
      </c>
      <c r="W15" s="18">
        <f>STDEV(S15:T15)</f>
        <v>5.861246432789657</v>
      </c>
    </row>
    <row r="16" spans="1:24" s="18" customFormat="1" x14ac:dyDescent="0.25">
      <c r="A16" s="13" t="s">
        <v>12</v>
      </c>
      <c r="B16" s="14">
        <v>0.875</v>
      </c>
      <c r="C16" s="14">
        <v>0.84499999999999997</v>
      </c>
      <c r="D16" s="15">
        <f>AVERAGE(B16:C16)</f>
        <v>0.86</v>
      </c>
      <c r="E16" s="16">
        <v>0.38949999999999996</v>
      </c>
      <c r="G16" s="16">
        <f>STDEV(B15:C15)</f>
        <v>2.7577164466275339E-2</v>
      </c>
      <c r="J16" s="13" t="s">
        <v>12</v>
      </c>
      <c r="K16" s="16">
        <f t="shared" ref="K16:L19" si="12">B16-$E$15</f>
        <v>0.48550000000000004</v>
      </c>
      <c r="L16" s="16">
        <f t="shared" si="12"/>
        <v>0.45550000000000002</v>
      </c>
      <c r="M16" s="15">
        <f>AVERAGE(K16:L16)</f>
        <v>0.47050000000000003</v>
      </c>
      <c r="N16" s="16">
        <f>AVERAGE(M16)</f>
        <v>0.47050000000000003</v>
      </c>
      <c r="R16" s="19" t="s">
        <v>12</v>
      </c>
      <c r="S16" s="16">
        <f>(K16*100)/$N$16</f>
        <v>103.18809776833156</v>
      </c>
      <c r="T16" s="16">
        <f>(L16*100)/$N$16</f>
        <v>96.811902231668441</v>
      </c>
      <c r="U16" s="16">
        <f t="shared" si="7"/>
        <v>100</v>
      </c>
      <c r="V16" s="16">
        <f>AVERAGE(U16)</f>
        <v>100</v>
      </c>
      <c r="W16" s="18">
        <f>STDEV(S16:T16)</f>
        <v>4.5086511021458886</v>
      </c>
      <c r="X16" s="17">
        <v>0</v>
      </c>
    </row>
    <row r="17" spans="1:24" s="18" customFormat="1" x14ac:dyDescent="0.25">
      <c r="A17" s="19" t="s">
        <v>21</v>
      </c>
      <c r="B17" s="14">
        <v>1.2769999999999999</v>
      </c>
      <c r="C17" s="14">
        <v>1.1419999999999999</v>
      </c>
      <c r="D17" s="15">
        <f t="shared" si="3"/>
        <v>1.2094999999999998</v>
      </c>
      <c r="E17" s="16">
        <f>AVERAGE(D17:D18)</f>
        <v>1.1542499999999998</v>
      </c>
      <c r="G17" s="16">
        <f t="shared" si="6"/>
        <v>9.5459415460183925E-2</v>
      </c>
      <c r="J17" s="19" t="s">
        <v>21</v>
      </c>
      <c r="K17" s="16">
        <f t="shared" si="12"/>
        <v>0.88749999999999996</v>
      </c>
      <c r="L17" s="16">
        <f t="shared" si="12"/>
        <v>0.75249999999999995</v>
      </c>
      <c r="M17" s="15">
        <f t="shared" si="5"/>
        <v>0.82</v>
      </c>
      <c r="N17" s="16">
        <f>AVERAGE(M17:M18)</f>
        <v>0.76475000000000004</v>
      </c>
      <c r="O17" s="18">
        <f>STDEV(K17:L18)</f>
        <v>8.7792843292225878E-2</v>
      </c>
      <c r="R17" s="21" t="s">
        <v>21</v>
      </c>
      <c r="S17" s="16">
        <f>(K17*100)/$N$16</f>
        <v>188.62911795961742</v>
      </c>
      <c r="T17" s="16">
        <f t="shared" ref="S17:T19" si="13">(L17*100)/$N$16</f>
        <v>159.93623804463337</v>
      </c>
      <c r="U17" s="16">
        <f t="shared" si="7"/>
        <v>174.28267800212541</v>
      </c>
      <c r="V17" s="16">
        <f>AVERAGE(U17:U18)</f>
        <v>162.53985122210415</v>
      </c>
      <c r="W17" s="18">
        <f>STDEV(S17:T18)</f>
        <v>18.659477851695193</v>
      </c>
      <c r="X17" s="22">
        <f>100-V17</f>
        <v>-62.539851222104147</v>
      </c>
    </row>
    <row r="18" spans="1:24" s="18" customFormat="1" x14ac:dyDescent="0.25">
      <c r="A18" s="19" t="s">
        <v>22</v>
      </c>
      <c r="B18" s="14">
        <v>1.129</v>
      </c>
      <c r="C18" s="14">
        <v>1.069</v>
      </c>
      <c r="D18" s="15">
        <f t="shared" si="3"/>
        <v>1.099</v>
      </c>
      <c r="G18" s="16">
        <f t="shared" si="6"/>
        <v>4.2426406871192889E-2</v>
      </c>
      <c r="J18" s="19" t="s">
        <v>22</v>
      </c>
      <c r="K18" s="16">
        <f t="shared" si="12"/>
        <v>0.73950000000000005</v>
      </c>
      <c r="L18" s="16">
        <f t="shared" si="12"/>
        <v>0.67949999999999999</v>
      </c>
      <c r="M18" s="15">
        <f t="shared" si="5"/>
        <v>0.70950000000000002</v>
      </c>
      <c r="N18" s="16"/>
      <c r="R18" s="21" t="s">
        <v>22</v>
      </c>
      <c r="S18" s="16">
        <f t="shared" si="13"/>
        <v>157.173219978746</v>
      </c>
      <c r="T18" s="16">
        <f t="shared" si="13"/>
        <v>144.42082890541977</v>
      </c>
      <c r="U18" s="16">
        <f t="shared" si="7"/>
        <v>150.79702444208289</v>
      </c>
      <c r="V18" s="16"/>
    </row>
    <row r="19" spans="1:24" s="18" customFormat="1" x14ac:dyDescent="0.25">
      <c r="A19" s="20" t="s">
        <v>23</v>
      </c>
      <c r="B19" s="14">
        <v>1.08</v>
      </c>
      <c r="C19" s="14">
        <v>1.109</v>
      </c>
      <c r="D19" s="15">
        <f t="shared" si="3"/>
        <v>1.0945</v>
      </c>
      <c r="E19" s="16">
        <v>1.0945</v>
      </c>
      <c r="G19" s="16">
        <f t="shared" si="6"/>
        <v>2.0506096654409819E-2</v>
      </c>
      <c r="J19" s="20" t="s">
        <v>23</v>
      </c>
      <c r="K19" s="16">
        <f t="shared" si="12"/>
        <v>0.69050000000000011</v>
      </c>
      <c r="L19" s="16">
        <f t="shared" si="12"/>
        <v>0.71950000000000003</v>
      </c>
      <c r="M19" s="15">
        <f>AVERAGE(K19:L19)</f>
        <v>0.70500000000000007</v>
      </c>
      <c r="N19" s="16">
        <v>0.23450000000000004</v>
      </c>
      <c r="O19" s="18">
        <f>STDEV(K19:L19)</f>
        <v>2.0506096654409819E-2</v>
      </c>
      <c r="R19" s="21" t="s">
        <v>23</v>
      </c>
      <c r="S19" s="16">
        <f t="shared" si="13"/>
        <v>146.75876726886293</v>
      </c>
      <c r="T19" s="16">
        <f t="shared" si="13"/>
        <v>152.92242295430393</v>
      </c>
      <c r="U19" s="16">
        <f t="shared" si="7"/>
        <v>149.84059511158341</v>
      </c>
      <c r="V19" s="16">
        <f>AVERAGE(U19)</f>
        <v>149.84059511158341</v>
      </c>
      <c r="W19" s="18">
        <f>STDEV(S19:T19)</f>
        <v>4.3583627320743492</v>
      </c>
      <c r="X19" s="22">
        <f>100-V19</f>
        <v>-49.840595111583411</v>
      </c>
    </row>
    <row r="20" spans="1:24" s="18" customFormat="1" x14ac:dyDescent="0.25">
      <c r="A20" s="13" t="s">
        <v>11</v>
      </c>
      <c r="B20" s="14">
        <v>0.47499999999999998</v>
      </c>
      <c r="C20" s="14">
        <v>0.39100000000000001</v>
      </c>
      <c r="D20" s="15">
        <f>AVERAGE(B20:C20)</f>
        <v>0.433</v>
      </c>
      <c r="E20" s="15">
        <f>AVERAGE(B20:C20)</f>
        <v>0.433</v>
      </c>
      <c r="G20" s="16">
        <f>STDEV(B21:C21)</f>
        <v>6.6468037431535454E-2</v>
      </c>
      <c r="J20" s="13" t="s">
        <v>11</v>
      </c>
      <c r="K20" s="16">
        <f>B20-$E$20</f>
        <v>4.1999999999999982E-2</v>
      </c>
      <c r="L20" s="16">
        <f>C20-$E$20</f>
        <v>-4.1999999999999982E-2</v>
      </c>
      <c r="M20" s="15">
        <f t="shared" si="5"/>
        <v>0</v>
      </c>
      <c r="N20" s="16">
        <v>5.5511151231257827E-17</v>
      </c>
      <c r="O20" s="18">
        <f>STDEV(K20:L20)</f>
        <v>5.9396969619669969E-2</v>
      </c>
      <c r="R20" s="21" t="s">
        <v>11</v>
      </c>
      <c r="S20" s="16">
        <f>(K20*100)/$N$21</f>
        <v>12.426035502958577</v>
      </c>
      <c r="T20" s="16">
        <f>(L20*100)/$N$21</f>
        <v>-12.426035502958577</v>
      </c>
      <c r="U20" s="16">
        <f t="shared" si="7"/>
        <v>0</v>
      </c>
      <c r="V20" s="16">
        <f t="shared" ref="V20:V21" si="14">AVERAGE(U20)</f>
        <v>0</v>
      </c>
      <c r="W20" s="18">
        <f>STDEV(S20:T20)</f>
        <v>17.573067934813604</v>
      </c>
    </row>
    <row r="21" spans="1:24" s="18" customFormat="1" x14ac:dyDescent="0.25">
      <c r="A21" s="13" t="s">
        <v>12</v>
      </c>
      <c r="B21" s="14">
        <v>0.72399999999999998</v>
      </c>
      <c r="C21" s="14">
        <v>0.81799999999999995</v>
      </c>
      <c r="D21" s="15">
        <f>AVERAGE(B21:C21)</f>
        <v>0.77099999999999991</v>
      </c>
      <c r="E21" s="18">
        <v>0.77099999999999991</v>
      </c>
      <c r="G21" s="16">
        <f>STDEV(B20:C20)</f>
        <v>5.9396969619669969E-2</v>
      </c>
      <c r="J21" s="13" t="s">
        <v>12</v>
      </c>
      <c r="K21" s="16">
        <f>B21-$E$20</f>
        <v>0.29099999999999998</v>
      </c>
      <c r="L21" s="16">
        <f>C21-$E$20</f>
        <v>0.38499999999999995</v>
      </c>
      <c r="M21" s="15">
        <f>AVERAGE(K21:L21)</f>
        <v>0.33799999999999997</v>
      </c>
      <c r="N21" s="18">
        <v>0.33799999999999997</v>
      </c>
      <c r="O21" s="18">
        <f>STDEV(K21:L21)</f>
        <v>6.6468037431535301E-2</v>
      </c>
      <c r="R21" s="18" t="s">
        <v>12</v>
      </c>
      <c r="S21" s="16">
        <f t="shared" ref="S21:T25" si="15">(K21*100)/$N$21</f>
        <v>86.094674556213022</v>
      </c>
      <c r="T21" s="16">
        <f t="shared" si="15"/>
        <v>113.90532544378698</v>
      </c>
      <c r="U21" s="16">
        <f t="shared" si="7"/>
        <v>100</v>
      </c>
      <c r="V21" s="16">
        <f t="shared" si="14"/>
        <v>100</v>
      </c>
      <c r="W21" s="18">
        <f>STDEV(S21:T21)</f>
        <v>19.665099831815237</v>
      </c>
      <c r="X21" s="17">
        <v>0</v>
      </c>
    </row>
    <row r="22" spans="1:24" s="18" customFormat="1" x14ac:dyDescent="0.25">
      <c r="A22" s="21" t="s">
        <v>24</v>
      </c>
      <c r="B22" s="14">
        <v>0.86299999999999999</v>
      </c>
      <c r="C22" s="14">
        <v>0.79900000000000004</v>
      </c>
      <c r="D22" s="15">
        <f t="shared" si="3"/>
        <v>0.83099999999999996</v>
      </c>
      <c r="E22" s="22">
        <f>AVERAGE(D22:D23)</f>
        <v>0.83724999999999994</v>
      </c>
      <c r="G22" s="16">
        <f t="shared" si="6"/>
        <v>4.5254833995939006E-2</v>
      </c>
      <c r="J22" s="21" t="s">
        <v>24</v>
      </c>
      <c r="K22" s="16">
        <f t="shared" ref="K22:L25" si="16">B22-$E$20</f>
        <v>0.43</v>
      </c>
      <c r="L22" s="16">
        <f t="shared" si="16"/>
        <v>0.36600000000000005</v>
      </c>
      <c r="M22" s="15">
        <f t="shared" si="5"/>
        <v>0.39800000000000002</v>
      </c>
      <c r="N22" s="22">
        <f>AVERAGE(M22:M23)</f>
        <v>0.40425</v>
      </c>
      <c r="O22" s="18">
        <f>STDEV(K22:L23)</f>
        <v>2.7354158733179833E-2</v>
      </c>
      <c r="R22" s="18" t="s">
        <v>24</v>
      </c>
      <c r="S22" s="16">
        <f>(K22*100)/$N$21</f>
        <v>127.21893491124261</v>
      </c>
      <c r="T22" s="16">
        <f t="shared" si="15"/>
        <v>108.28402366863907</v>
      </c>
      <c r="U22" s="16">
        <f t="shared" si="7"/>
        <v>117.75147928994085</v>
      </c>
      <c r="V22" s="16">
        <f>AVERAGE(U22:U23)</f>
        <v>119.60059171597634</v>
      </c>
      <c r="W22" s="18">
        <f>STDEV(S22:T23)</f>
        <v>8.0929463707632703</v>
      </c>
      <c r="X22" s="22">
        <f>100-V22</f>
        <v>-19.600591715976336</v>
      </c>
    </row>
    <row r="23" spans="1:24" s="18" customFormat="1" x14ac:dyDescent="0.25">
      <c r="A23" s="21" t="s">
        <v>25</v>
      </c>
      <c r="B23" s="14">
        <v>0.83899999999999997</v>
      </c>
      <c r="C23" s="14">
        <v>0.84799999999999998</v>
      </c>
      <c r="D23" s="15">
        <f t="shared" si="3"/>
        <v>0.84349999999999992</v>
      </c>
      <c r="G23" s="16">
        <f t="shared" si="6"/>
        <v>6.3639610306789338E-3</v>
      </c>
      <c r="J23" s="21" t="s">
        <v>25</v>
      </c>
      <c r="K23" s="16">
        <f t="shared" si="16"/>
        <v>0.40599999999999997</v>
      </c>
      <c r="L23" s="16">
        <f t="shared" si="16"/>
        <v>0.41499999999999998</v>
      </c>
      <c r="M23" s="15">
        <f>AVERAGE(K23:L23)</f>
        <v>0.41049999999999998</v>
      </c>
      <c r="R23" s="18" t="s">
        <v>25</v>
      </c>
      <c r="S23" s="16">
        <f t="shared" si="15"/>
        <v>120.11834319526626</v>
      </c>
      <c r="T23" s="16">
        <f t="shared" si="15"/>
        <v>122.7810650887574</v>
      </c>
      <c r="U23" s="16">
        <f t="shared" si="7"/>
        <v>121.44970414201183</v>
      </c>
    </row>
    <row r="24" spans="1:24" s="18" customFormat="1" x14ac:dyDescent="0.25">
      <c r="A24" s="21" t="s">
        <v>26</v>
      </c>
      <c r="B24" s="14">
        <v>0.95599999999999996</v>
      </c>
      <c r="C24" s="14">
        <v>0.96699999999999997</v>
      </c>
      <c r="D24" s="15">
        <f t="shared" si="3"/>
        <v>0.96150000000000002</v>
      </c>
      <c r="E24" s="22">
        <f>AVERAGE(D24:D25)</f>
        <v>0.89300000000000002</v>
      </c>
      <c r="G24" s="16">
        <f t="shared" si="6"/>
        <v>7.7781745930520299E-3</v>
      </c>
      <c r="J24" s="21" t="s">
        <v>26</v>
      </c>
      <c r="K24" s="16">
        <f t="shared" si="16"/>
        <v>0.52299999999999991</v>
      </c>
      <c r="L24" s="16">
        <f t="shared" si="16"/>
        <v>0.53400000000000003</v>
      </c>
      <c r="M24" s="15">
        <f t="shared" si="5"/>
        <v>0.52849999999999997</v>
      </c>
      <c r="N24" s="22">
        <f>AVERAGE(M24:M25)</f>
        <v>0.45999999999999996</v>
      </c>
      <c r="O24" s="18">
        <f>STDEV(K24:L25)</f>
        <v>9.5585912490631406E-2</v>
      </c>
      <c r="R24" s="18" t="s">
        <v>26</v>
      </c>
      <c r="S24" s="16">
        <f t="shared" si="15"/>
        <v>154.73372781065086</v>
      </c>
      <c r="T24" s="16">
        <f t="shared" si="15"/>
        <v>157.9881656804734</v>
      </c>
      <c r="U24" s="16">
        <f t="shared" si="7"/>
        <v>156.36094674556213</v>
      </c>
      <c r="V24" s="16">
        <f>AVERAGE(U24:U25)</f>
        <v>136.09467455621302</v>
      </c>
      <c r="W24" s="18">
        <f>STDEV(S24:T25)</f>
        <v>28.279855766459125</v>
      </c>
      <c r="X24" s="22">
        <f>100-V24</f>
        <v>-36.094674556213022</v>
      </c>
    </row>
    <row r="25" spans="1:24" s="18" customFormat="1" x14ac:dyDescent="0.25">
      <c r="A25" s="21" t="s">
        <v>27</v>
      </c>
      <c r="B25" s="14">
        <v>0.75900000000000001</v>
      </c>
      <c r="C25" s="14">
        <v>0.89</v>
      </c>
      <c r="D25" s="15">
        <f>AVERAGE(B25:C25)</f>
        <v>0.82450000000000001</v>
      </c>
      <c r="G25" s="16">
        <f t="shared" si="6"/>
        <v>9.2630988335437731E-2</v>
      </c>
      <c r="J25" s="21" t="s">
        <v>27</v>
      </c>
      <c r="K25" s="16">
        <f t="shared" si="16"/>
        <v>0.32600000000000001</v>
      </c>
      <c r="L25" s="16">
        <f t="shared" si="16"/>
        <v>0.45700000000000002</v>
      </c>
      <c r="M25" s="15">
        <f>AVERAGE(K25:L25)</f>
        <v>0.39150000000000001</v>
      </c>
      <c r="R25" s="18" t="s">
        <v>27</v>
      </c>
      <c r="S25" s="16">
        <f t="shared" si="15"/>
        <v>96.449704142011853</v>
      </c>
      <c r="T25" s="16">
        <f t="shared" si="15"/>
        <v>135.207100591716</v>
      </c>
      <c r="U25" s="16">
        <f t="shared" si="7"/>
        <v>115.82840236686393</v>
      </c>
    </row>
    <row r="26" spans="1:24" x14ac:dyDescent="0.25">
      <c r="A26" s="9"/>
    </row>
    <row r="27" spans="1:24" x14ac:dyDescent="0.25">
      <c r="D27" s="3"/>
      <c r="E27" s="1"/>
      <c r="F27" s="3"/>
      <c r="G27" s="1"/>
      <c r="H27" s="3"/>
      <c r="I27" s="3"/>
      <c r="J27" s="1"/>
      <c r="K27" s="1"/>
      <c r="L27" s="1"/>
      <c r="M27" s="3"/>
      <c r="N27" s="1"/>
      <c r="O27" s="1"/>
      <c r="P27" s="3"/>
      <c r="Q27" s="3"/>
      <c r="R27" s="1"/>
      <c r="S27" s="1"/>
      <c r="T27" s="1"/>
      <c r="U27" s="3"/>
      <c r="V27" s="1"/>
      <c r="W27" s="2"/>
      <c r="X27" s="4"/>
    </row>
    <row r="28" spans="1:24" x14ac:dyDescent="0.25">
      <c r="A28" s="1"/>
      <c r="D28" s="6"/>
      <c r="E28" s="5"/>
      <c r="F28" s="5"/>
      <c r="G28" s="5"/>
      <c r="H28" s="5"/>
      <c r="I28" s="5"/>
      <c r="J28" s="1"/>
      <c r="K28" s="5"/>
      <c r="L28" s="5"/>
      <c r="M28" s="6"/>
      <c r="N28" s="5"/>
      <c r="O28" s="5"/>
      <c r="P28" s="5"/>
      <c r="Q28" s="1"/>
      <c r="R28" s="9"/>
      <c r="S28" s="5"/>
      <c r="T28" s="5"/>
      <c r="U28" s="5"/>
      <c r="V28" s="5"/>
      <c r="W28" s="2"/>
      <c r="X28" s="2"/>
    </row>
    <row r="29" spans="1:24" x14ac:dyDescent="0.25">
      <c r="A29" s="1"/>
      <c r="B29" s="12"/>
      <c r="C29" s="12"/>
      <c r="D29" s="6"/>
      <c r="E29" s="5"/>
      <c r="F29" s="5"/>
      <c r="G29" s="5"/>
      <c r="H29" s="5"/>
      <c r="I29" s="5"/>
      <c r="J29" s="1"/>
      <c r="K29" s="5"/>
      <c r="L29" s="5"/>
      <c r="M29" s="6"/>
      <c r="N29" s="5"/>
      <c r="O29" s="5"/>
      <c r="P29" s="5"/>
      <c r="Q29" s="1"/>
      <c r="R29" s="1"/>
      <c r="S29" s="5"/>
      <c r="T29" s="5"/>
      <c r="U29" s="5"/>
      <c r="V29" s="5"/>
      <c r="W29" s="2"/>
      <c r="X29" s="2"/>
    </row>
    <row r="30" spans="1:24" x14ac:dyDescent="0.25">
      <c r="A30" s="9"/>
      <c r="B30" s="12"/>
      <c r="C30" s="12"/>
      <c r="D30" s="6"/>
      <c r="E30" s="5"/>
      <c r="F30" s="5"/>
      <c r="G30" s="5"/>
      <c r="H30" s="5"/>
      <c r="I30" s="5"/>
      <c r="J30" s="9"/>
      <c r="K30" s="5"/>
      <c r="L30" s="5"/>
      <c r="M30" s="6"/>
      <c r="N30" s="5"/>
      <c r="O30" s="5"/>
      <c r="P30" s="5"/>
      <c r="Q30" s="1"/>
      <c r="R30" s="1"/>
      <c r="S30" s="5"/>
      <c r="T30" s="5"/>
      <c r="U30" s="5"/>
      <c r="V30" s="5"/>
      <c r="W30" s="2"/>
      <c r="X30" s="2"/>
    </row>
    <row r="31" spans="1:24" x14ac:dyDescent="0.25">
      <c r="A31" s="9"/>
      <c r="B31" s="12"/>
      <c r="C31" s="12"/>
      <c r="D31" s="6"/>
      <c r="E31" s="5"/>
      <c r="F31" s="5"/>
      <c r="G31" s="5"/>
      <c r="H31" s="5"/>
      <c r="I31" s="5"/>
      <c r="J31" s="9"/>
      <c r="K31" s="5"/>
      <c r="L31" s="5"/>
      <c r="M31" s="6"/>
      <c r="N31" s="5"/>
      <c r="P31" s="5"/>
      <c r="Q31" s="1"/>
      <c r="R31" s="1"/>
      <c r="S31" s="5"/>
      <c r="T31" s="5"/>
      <c r="U31" s="5"/>
      <c r="V31" s="5"/>
      <c r="W31" s="2"/>
      <c r="X31" s="2"/>
    </row>
    <row r="32" spans="1:24" x14ac:dyDescent="0.25">
      <c r="A32" s="9"/>
      <c r="B32" s="12"/>
      <c r="C32" s="12"/>
      <c r="D32" s="6"/>
      <c r="E32" s="5"/>
      <c r="F32" s="5"/>
      <c r="G32" s="5"/>
      <c r="H32" s="5"/>
      <c r="I32" s="5"/>
      <c r="J32" s="9"/>
      <c r="K32" s="5"/>
      <c r="L32" s="5"/>
      <c r="M32" s="6"/>
      <c r="N32" s="5"/>
      <c r="O32" s="5"/>
      <c r="P32" s="5"/>
      <c r="Q32" s="1"/>
      <c r="R32" s="1"/>
      <c r="S32" s="5"/>
      <c r="T32" s="5"/>
      <c r="U32" s="5"/>
      <c r="V32" s="5"/>
      <c r="W32" s="2"/>
      <c r="X32" s="2"/>
    </row>
    <row r="33" spans="1:24" x14ac:dyDescent="0.25">
      <c r="A33" s="9"/>
      <c r="B33" s="12"/>
      <c r="C33" s="12"/>
      <c r="D33" s="6"/>
      <c r="E33" s="5"/>
      <c r="F33" s="5"/>
      <c r="G33" s="5"/>
      <c r="H33" s="5"/>
      <c r="I33" s="1"/>
      <c r="J33" s="9"/>
      <c r="K33" s="5"/>
      <c r="L33" s="5"/>
      <c r="M33" s="6"/>
      <c r="N33" s="5"/>
      <c r="O33" s="5"/>
      <c r="P33" s="5"/>
      <c r="Q33" s="1"/>
      <c r="R33" s="9"/>
      <c r="S33" s="5"/>
      <c r="T33" s="5"/>
      <c r="U33" s="5"/>
      <c r="V33" s="5"/>
      <c r="W33" s="2"/>
      <c r="X33" s="2"/>
    </row>
    <row r="34" spans="1:24" x14ac:dyDescent="0.25">
      <c r="A34" s="1"/>
      <c r="B34" s="12"/>
      <c r="C34" s="12"/>
      <c r="D34" s="6"/>
      <c r="E34" s="6"/>
      <c r="F34" s="5"/>
      <c r="G34" s="5"/>
      <c r="H34" s="5"/>
      <c r="I34" s="1"/>
      <c r="J34" s="1"/>
      <c r="K34" s="5"/>
      <c r="L34" s="5"/>
      <c r="M34" s="6"/>
      <c r="N34" s="5"/>
      <c r="O34" s="5"/>
      <c r="P34" s="5"/>
      <c r="Q34" s="1"/>
      <c r="R34" s="9"/>
      <c r="S34" s="5"/>
      <c r="T34" s="5"/>
      <c r="U34" s="5"/>
      <c r="V34" s="5"/>
      <c r="W34" s="2"/>
      <c r="X34" s="2"/>
    </row>
    <row r="35" spans="1:24" x14ac:dyDescent="0.25">
      <c r="A35" s="1"/>
      <c r="B35" s="12"/>
      <c r="C35" s="12"/>
      <c r="D35" s="6"/>
      <c r="E35" s="5"/>
      <c r="F35" s="5"/>
      <c r="G35" s="5"/>
      <c r="H35" s="5"/>
      <c r="I35" s="1"/>
      <c r="J35" s="1"/>
      <c r="K35" s="5"/>
      <c r="L35" s="5"/>
      <c r="M35" s="6"/>
      <c r="N35" s="5"/>
      <c r="O35" s="5"/>
      <c r="P35" s="5"/>
      <c r="Q35" s="1"/>
      <c r="R35" s="9"/>
      <c r="S35" s="5"/>
      <c r="T35" s="5"/>
      <c r="U35" s="5"/>
      <c r="V35" s="5"/>
      <c r="W35" s="2"/>
      <c r="X35" s="2"/>
    </row>
    <row r="36" spans="1:24" x14ac:dyDescent="0.25">
      <c r="A36" s="9"/>
      <c r="B36" s="12"/>
      <c r="C36" s="12"/>
      <c r="D36" s="6"/>
      <c r="E36" s="5"/>
      <c r="F36" s="5"/>
      <c r="G36" s="5"/>
      <c r="H36" s="5"/>
      <c r="J36" s="9"/>
      <c r="K36" s="5"/>
      <c r="L36" s="5"/>
      <c r="M36" s="6"/>
      <c r="N36" s="5"/>
      <c r="O36" s="5"/>
      <c r="P36" s="5"/>
      <c r="R36" s="9"/>
      <c r="S36" s="5"/>
      <c r="T36" s="5"/>
      <c r="U36" s="5"/>
      <c r="V36" s="5"/>
    </row>
    <row r="37" spans="1:24" x14ac:dyDescent="0.25">
      <c r="A37" s="9"/>
      <c r="B37" s="12"/>
      <c r="C37" s="12"/>
      <c r="D37" s="6"/>
      <c r="E37" s="5"/>
      <c r="F37" s="5"/>
      <c r="G37" s="5"/>
      <c r="H37" s="5"/>
      <c r="J37" s="9"/>
      <c r="K37" s="5"/>
      <c r="L37" s="5"/>
      <c r="M37" s="6"/>
      <c r="N37" s="5"/>
      <c r="O37" s="5"/>
      <c r="P37" s="5"/>
      <c r="R37" s="9"/>
      <c r="S37" s="5"/>
      <c r="T37" s="5"/>
      <c r="U37" s="5"/>
      <c r="V37" s="5"/>
    </row>
    <row r="38" spans="1:24" x14ac:dyDescent="0.25">
      <c r="A38" s="9"/>
      <c r="B38" s="12"/>
      <c r="C38" s="12"/>
      <c r="D38" s="6"/>
      <c r="E38" s="5"/>
      <c r="G38" s="5"/>
      <c r="J38" s="9"/>
      <c r="K38" s="5"/>
      <c r="L38" s="5"/>
      <c r="M38" s="6"/>
      <c r="N38" s="5"/>
      <c r="R38" s="10"/>
      <c r="S38" s="5"/>
      <c r="T38" s="5"/>
      <c r="U38" s="5"/>
      <c r="V38" s="5"/>
    </row>
    <row r="39" spans="1:24" x14ac:dyDescent="0.25">
      <c r="A39" s="9"/>
      <c r="B39" s="12"/>
      <c r="C39" s="12"/>
      <c r="D39" s="6"/>
      <c r="E39" s="5"/>
      <c r="G39" s="5"/>
      <c r="J39" s="9"/>
      <c r="K39" s="5"/>
      <c r="L39" s="5"/>
      <c r="M39" s="6"/>
      <c r="N39" s="5"/>
      <c r="R39" s="9"/>
      <c r="S39" s="5"/>
      <c r="T39" s="5"/>
      <c r="U39" s="5"/>
      <c r="V39" s="5"/>
    </row>
    <row r="40" spans="1:24" x14ac:dyDescent="0.25">
      <c r="A40" s="1"/>
      <c r="B40" s="12"/>
      <c r="C40" s="12"/>
      <c r="D40" s="6"/>
      <c r="E40" s="5"/>
      <c r="G40" s="5"/>
      <c r="J40" s="1"/>
      <c r="K40" s="5"/>
      <c r="L40" s="5"/>
      <c r="M40" s="6"/>
      <c r="N40" s="5"/>
      <c r="R40" s="7"/>
      <c r="S40" s="5"/>
      <c r="T40" s="5"/>
      <c r="U40" s="5"/>
      <c r="V40" s="5"/>
    </row>
    <row r="41" spans="1:24" x14ac:dyDescent="0.25">
      <c r="A41" s="1"/>
      <c r="B41" s="12"/>
      <c r="C41" s="12"/>
      <c r="D41" s="6"/>
      <c r="E41" s="5"/>
      <c r="G41" s="5"/>
      <c r="J41" s="1"/>
      <c r="K41" s="5"/>
      <c r="L41" s="5"/>
      <c r="M41" s="6"/>
      <c r="N41" s="5"/>
      <c r="R41" s="7"/>
      <c r="S41" s="5"/>
      <c r="T41" s="5"/>
      <c r="U41" s="5"/>
      <c r="V41" s="5"/>
    </row>
    <row r="42" spans="1:24" x14ac:dyDescent="0.25">
      <c r="A42" s="9"/>
      <c r="B42" s="12"/>
      <c r="C42" s="12"/>
      <c r="D42" s="6"/>
      <c r="E42" s="5"/>
      <c r="G42" s="5"/>
      <c r="J42" s="9"/>
      <c r="K42" s="5"/>
      <c r="L42" s="5"/>
      <c r="M42" s="6"/>
      <c r="N42" s="5"/>
      <c r="R42" s="7"/>
      <c r="S42" s="5"/>
      <c r="T42" s="5"/>
      <c r="U42" s="5"/>
      <c r="V42" s="5"/>
    </row>
    <row r="43" spans="1:24" x14ac:dyDescent="0.25">
      <c r="A43" s="9"/>
      <c r="B43" s="12"/>
      <c r="C43" s="12"/>
      <c r="D43" s="6"/>
      <c r="G43" s="5"/>
      <c r="J43" s="9"/>
      <c r="K43" s="5"/>
      <c r="L43" s="5"/>
      <c r="M43" s="6"/>
      <c r="N43" s="5"/>
      <c r="R43" s="7"/>
      <c r="S43" s="5"/>
      <c r="T43" s="5"/>
      <c r="U43" s="5"/>
    </row>
    <row r="44" spans="1:24" x14ac:dyDescent="0.25">
      <c r="A44" s="10"/>
      <c r="B44" s="12"/>
      <c r="C44" s="12"/>
      <c r="D44" s="6"/>
      <c r="E44" s="5"/>
      <c r="G44" s="5"/>
      <c r="J44" s="10"/>
      <c r="K44" s="5"/>
      <c r="L44" s="5"/>
      <c r="M44" s="6"/>
      <c r="N44" s="5"/>
    </row>
    <row r="45" spans="1:24" x14ac:dyDescent="0.25">
      <c r="A45" s="1"/>
      <c r="B45" s="12"/>
      <c r="C45" s="12"/>
      <c r="D45" s="6"/>
      <c r="E45" s="5"/>
      <c r="G45" s="5"/>
      <c r="J45" s="1"/>
      <c r="K45" s="5"/>
      <c r="L45" s="5"/>
      <c r="M45" s="6"/>
      <c r="N45" s="5"/>
    </row>
    <row r="46" spans="1:24" x14ac:dyDescent="0.25">
      <c r="A46" s="1"/>
      <c r="B46" s="12"/>
      <c r="C46" s="12"/>
      <c r="D46" s="6"/>
      <c r="G46" s="5"/>
      <c r="J46" s="1"/>
      <c r="K46" s="5"/>
      <c r="L46" s="5"/>
      <c r="M46" s="6"/>
    </row>
    <row r="47" spans="1:24" x14ac:dyDescent="0.25">
      <c r="A47" s="7"/>
      <c r="B47" s="12"/>
      <c r="C47" s="12"/>
      <c r="D47" s="6"/>
      <c r="E47" s="11"/>
      <c r="G47" s="5"/>
      <c r="J47" s="7"/>
      <c r="K47" s="5"/>
      <c r="L47" s="5"/>
      <c r="M47" s="6"/>
      <c r="N47" s="11"/>
    </row>
    <row r="48" spans="1:24" x14ac:dyDescent="0.25">
      <c r="A48" s="7"/>
      <c r="B48" s="12"/>
      <c r="C48" s="12"/>
      <c r="D48" s="6"/>
      <c r="G48" s="5"/>
      <c r="J48" s="7"/>
      <c r="K48" s="5"/>
      <c r="L48" s="5"/>
      <c r="M48" s="6"/>
    </row>
    <row r="49" spans="1:14" x14ac:dyDescent="0.25">
      <c r="A49" s="7"/>
      <c r="B49" s="12"/>
      <c r="C49" s="12"/>
      <c r="D49" s="6"/>
      <c r="E49" s="11"/>
      <c r="G49" s="5"/>
      <c r="J49" s="7"/>
      <c r="K49" s="5"/>
      <c r="L49" s="5"/>
      <c r="M49" s="6"/>
      <c r="N49" s="11"/>
    </row>
    <row r="50" spans="1:14" x14ac:dyDescent="0.25">
      <c r="A50" s="7"/>
      <c r="B50" s="12"/>
      <c r="C50" s="12"/>
      <c r="D50" s="6"/>
      <c r="G50" s="5"/>
      <c r="J50" s="7"/>
      <c r="K50" s="5"/>
      <c r="L50" s="5"/>
      <c r="M50" s="6"/>
    </row>
    <row r="52" spans="1:14" x14ac:dyDescent="0.25">
      <c r="C52" s="9"/>
    </row>
    <row r="54" spans="1:14" x14ac:dyDescent="0.25">
      <c r="C54" s="8"/>
    </row>
    <row r="56" spans="1:14" x14ac:dyDescent="0.25">
      <c r="C56" s="8"/>
    </row>
    <row r="58" spans="1:14" x14ac:dyDescent="0.25">
      <c r="C58" s="8"/>
    </row>
    <row r="60" spans="1:14" x14ac:dyDescent="0.25">
      <c r="C60" s="9"/>
    </row>
    <row r="62" spans="1:14" x14ac:dyDescent="0.25">
      <c r="C62" s="8"/>
    </row>
    <row r="64" spans="1:14" x14ac:dyDescent="0.25">
      <c r="C6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Manager/>
  <Company>CITIUS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 BIOLOGÍA</dc:creator>
  <cp:keywords/>
  <dc:description/>
  <cp:lastModifiedBy>Manuel Guerrero</cp:lastModifiedBy>
  <cp:revision/>
  <dcterms:created xsi:type="dcterms:W3CDTF">2020-11-04T12:03:25Z</dcterms:created>
  <dcterms:modified xsi:type="dcterms:W3CDTF">2024-01-19T20:18:45Z</dcterms:modified>
  <cp:category/>
  <cp:contentStatus/>
</cp:coreProperties>
</file>