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 FS\Desktop\Sexenios 2024\Dataset Paper 4_Improving the performance of felt-based living wall systems\"/>
    </mc:Choice>
  </mc:AlternateContent>
  <bookViews>
    <workbookView xWindow="0" yWindow="0" windowWidth="20490" windowHeight="7620"/>
  </bookViews>
  <sheets>
    <sheet name="Resumen" sheetId="1" r:id="rId1"/>
    <sheet name="P1. 5 min-8 riegos" sheetId="2" r:id="rId2"/>
    <sheet name="P2. 5 min-4 riegos" sheetId="3" r:id="rId3"/>
    <sheet name="P3. 5 min-2 riegos" sheetId="4" r:id="rId4"/>
    <sheet name="P4. 5 min-1 riego" sheetId="5" r:id="rId5"/>
    <sheet name="P5. 5 min-8 riego (idem. P1)" sheetId="7" r:id="rId6"/>
    <sheet name="P6. 10 min - 4 riego" sheetId="8" r:id="rId7"/>
    <sheet name="P7. 20 min - 2 riegos" sheetId="9" r:id="rId8"/>
    <sheet name="P8. 40 min - 1 riego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Q10" i="1" s="1"/>
  <c r="J52" i="1"/>
  <c r="U10" i="1" s="1"/>
  <c r="I54" i="1"/>
  <c r="I55" i="1"/>
  <c r="B51" i="1"/>
  <c r="C51" i="1"/>
  <c r="D51" i="1"/>
  <c r="E51" i="1"/>
  <c r="F51" i="1"/>
  <c r="G51" i="1"/>
  <c r="H51" i="1"/>
  <c r="I51" i="1"/>
  <c r="J51" i="1"/>
  <c r="A52" i="1"/>
  <c r="A53" i="1"/>
  <c r="A54" i="1"/>
  <c r="A55" i="1"/>
  <c r="A51" i="1"/>
  <c r="G46" i="1"/>
  <c r="T9" i="1" s="1"/>
  <c r="G47" i="1"/>
  <c r="G48" i="1"/>
  <c r="B45" i="1"/>
  <c r="B44" i="1"/>
  <c r="C44" i="1"/>
  <c r="D44" i="1"/>
  <c r="E44" i="1"/>
  <c r="F44" i="1"/>
  <c r="G44" i="1"/>
  <c r="H44" i="1"/>
  <c r="I44" i="1"/>
  <c r="J44" i="1"/>
  <c r="A45" i="1"/>
  <c r="A46" i="1"/>
  <c r="A47" i="1"/>
  <c r="A48" i="1"/>
  <c r="A44" i="1"/>
  <c r="C39" i="1"/>
  <c r="P8" i="1" s="1"/>
  <c r="B40" i="1"/>
  <c r="I40" i="1"/>
  <c r="F38" i="1"/>
  <c r="Q8" i="1" s="1"/>
  <c r="J38" i="1"/>
  <c r="A38" i="1"/>
  <c r="A39" i="1"/>
  <c r="A40" i="1"/>
  <c r="A41" i="1"/>
  <c r="B37" i="1"/>
  <c r="C37" i="1"/>
  <c r="D37" i="1"/>
  <c r="E37" i="1"/>
  <c r="F37" i="1"/>
  <c r="G37" i="1"/>
  <c r="H37" i="1"/>
  <c r="I37" i="1"/>
  <c r="J37" i="1"/>
  <c r="A37" i="1"/>
  <c r="I30" i="8"/>
  <c r="I41" i="1" s="1"/>
  <c r="B29" i="8"/>
  <c r="B28" i="8"/>
  <c r="B39" i="1" s="1"/>
  <c r="B27" i="8"/>
  <c r="B38" i="1" s="1"/>
  <c r="G30" i="8"/>
  <c r="G41" i="1" s="1"/>
  <c r="E30" i="8"/>
  <c r="E41" i="1" s="1"/>
  <c r="C30" i="8"/>
  <c r="C41" i="1" s="1"/>
  <c r="I29" i="8"/>
  <c r="G29" i="8"/>
  <c r="G40" i="1" s="1"/>
  <c r="E29" i="8"/>
  <c r="E40" i="1" s="1"/>
  <c r="C29" i="8"/>
  <c r="C40" i="1" s="1"/>
  <c r="I28" i="8"/>
  <c r="I39" i="1" s="1"/>
  <c r="V8" i="1" s="1"/>
  <c r="G28" i="8"/>
  <c r="G39" i="1" s="1"/>
  <c r="T8" i="1" s="1"/>
  <c r="E28" i="8"/>
  <c r="E39" i="1" s="1"/>
  <c r="R8" i="1" s="1"/>
  <c r="C28" i="8"/>
  <c r="J27" i="8"/>
  <c r="I27" i="8"/>
  <c r="I38" i="1" s="1"/>
  <c r="H27" i="8"/>
  <c r="H38" i="1" s="1"/>
  <c r="G27" i="8"/>
  <c r="G38" i="1" s="1"/>
  <c r="F27" i="8"/>
  <c r="E27" i="8"/>
  <c r="E38" i="1" s="1"/>
  <c r="D27" i="8"/>
  <c r="D38" i="1" s="1"/>
  <c r="O8" i="1" s="1"/>
  <c r="C27" i="8"/>
  <c r="C38" i="1" s="1"/>
  <c r="F31" i="1"/>
  <c r="J31" i="1"/>
  <c r="B30" i="1"/>
  <c r="C30" i="1"/>
  <c r="D30" i="1"/>
  <c r="E30" i="1"/>
  <c r="F30" i="1"/>
  <c r="G30" i="1"/>
  <c r="H30" i="1"/>
  <c r="I30" i="1"/>
  <c r="J30" i="1"/>
  <c r="A31" i="1"/>
  <c r="A32" i="1"/>
  <c r="A33" i="1"/>
  <c r="A34" i="1"/>
  <c r="A30" i="1"/>
  <c r="C24" i="1"/>
  <c r="G24" i="1"/>
  <c r="C25" i="1"/>
  <c r="P6" i="1" s="1"/>
  <c r="B25" i="1"/>
  <c r="A24" i="1"/>
  <c r="A25" i="1"/>
  <c r="A26" i="1"/>
  <c r="A27" i="1"/>
  <c r="B23" i="1"/>
  <c r="C23" i="1"/>
  <c r="D23" i="1"/>
  <c r="E23" i="1"/>
  <c r="F23" i="1"/>
  <c r="G23" i="1"/>
  <c r="H23" i="1"/>
  <c r="I23" i="1"/>
  <c r="J23" i="1"/>
  <c r="A23" i="1"/>
  <c r="D17" i="1"/>
  <c r="H17" i="1"/>
  <c r="A17" i="1"/>
  <c r="A18" i="1"/>
  <c r="A19" i="1"/>
  <c r="A20" i="1"/>
  <c r="B16" i="1"/>
  <c r="C16" i="1"/>
  <c r="D16" i="1"/>
  <c r="E16" i="1"/>
  <c r="F16" i="1"/>
  <c r="G16" i="1"/>
  <c r="H16" i="1"/>
  <c r="I16" i="1"/>
  <c r="J16" i="1"/>
  <c r="A16" i="1"/>
  <c r="E11" i="1"/>
  <c r="R4" i="1" s="1"/>
  <c r="C12" i="1"/>
  <c r="C13" i="1"/>
  <c r="C10" i="1"/>
  <c r="G10" i="1"/>
  <c r="B10" i="1"/>
  <c r="B9" i="1"/>
  <c r="C9" i="1"/>
  <c r="D9" i="1"/>
  <c r="E9" i="1"/>
  <c r="F9" i="1"/>
  <c r="G9" i="1"/>
  <c r="H9" i="1"/>
  <c r="I9" i="1"/>
  <c r="J9" i="1"/>
  <c r="A10" i="1"/>
  <c r="A11" i="1"/>
  <c r="A12" i="1"/>
  <c r="A13" i="1"/>
  <c r="A9" i="1"/>
  <c r="C4" i="1"/>
  <c r="P3" i="1" s="1"/>
  <c r="B5" i="1"/>
  <c r="I5" i="1"/>
  <c r="F3" i="1"/>
  <c r="Q3" i="1" s="1"/>
  <c r="J3" i="1"/>
  <c r="A3" i="1"/>
  <c r="A4" i="1"/>
  <c r="A5" i="1"/>
  <c r="A6" i="1"/>
  <c r="C2" i="1"/>
  <c r="D2" i="1"/>
  <c r="E2" i="1"/>
  <c r="F2" i="1"/>
  <c r="G2" i="1"/>
  <c r="H2" i="1"/>
  <c r="I2" i="1"/>
  <c r="J2" i="1"/>
  <c r="B2" i="1"/>
  <c r="A2" i="1"/>
  <c r="D27" i="3"/>
  <c r="D10" i="1" s="1"/>
  <c r="O4" i="1" s="1"/>
  <c r="B28" i="3"/>
  <c r="B11" i="1" s="1"/>
  <c r="C28" i="3"/>
  <c r="C11" i="1" s="1"/>
  <c r="P4" i="1" s="1"/>
  <c r="E28" i="3"/>
  <c r="G28" i="3"/>
  <c r="G11" i="1" s="1"/>
  <c r="T4" i="1" s="1"/>
  <c r="I28" i="3"/>
  <c r="I11" i="1" s="1"/>
  <c r="V4" i="1" s="1"/>
  <c r="B29" i="3"/>
  <c r="B12" i="1" s="1"/>
  <c r="C29" i="3"/>
  <c r="E29" i="3"/>
  <c r="E12" i="1" s="1"/>
  <c r="G29" i="3"/>
  <c r="G12" i="1" s="1"/>
  <c r="I29" i="3"/>
  <c r="I12" i="1" s="1"/>
  <c r="C30" i="3"/>
  <c r="E30" i="3"/>
  <c r="E13" i="1" s="1"/>
  <c r="G30" i="3"/>
  <c r="G13" i="1" s="1"/>
  <c r="I30" i="3"/>
  <c r="I13" i="1" s="1"/>
  <c r="C27" i="3"/>
  <c r="E27" i="3"/>
  <c r="E10" i="1" s="1"/>
  <c r="F27" i="3"/>
  <c r="F10" i="1" s="1"/>
  <c r="G27" i="3"/>
  <c r="H27" i="3"/>
  <c r="H10" i="1" s="1"/>
  <c r="I27" i="3"/>
  <c r="I10" i="1" s="1"/>
  <c r="J27" i="3"/>
  <c r="J10" i="1" s="1"/>
  <c r="B27" i="3"/>
  <c r="C24" i="2"/>
  <c r="C6" i="1" s="1"/>
  <c r="I24" i="2"/>
  <c r="I6" i="1" s="1"/>
  <c r="G24" i="2"/>
  <c r="G6" i="1" s="1"/>
  <c r="E24" i="2"/>
  <c r="E6" i="1" s="1"/>
  <c r="I23" i="2"/>
  <c r="G23" i="2"/>
  <c r="G5" i="1" s="1"/>
  <c r="E23" i="2"/>
  <c r="E5" i="1" s="1"/>
  <c r="C23" i="2"/>
  <c r="C5" i="1" s="1"/>
  <c r="B23" i="2"/>
  <c r="I22" i="2"/>
  <c r="I4" i="1" s="1"/>
  <c r="V3" i="1" s="1"/>
  <c r="G22" i="2"/>
  <c r="G4" i="1" s="1"/>
  <c r="T3" i="1" s="1"/>
  <c r="E22" i="2"/>
  <c r="E4" i="1" s="1"/>
  <c r="R3" i="1" s="1"/>
  <c r="C22" i="2"/>
  <c r="B22" i="2"/>
  <c r="B4" i="1" s="1"/>
  <c r="J21" i="2"/>
  <c r="I21" i="2"/>
  <c r="I3" i="1" s="1"/>
  <c r="H21" i="2"/>
  <c r="H3" i="1" s="1"/>
  <c r="G21" i="2"/>
  <c r="G3" i="1" s="1"/>
  <c r="F21" i="2"/>
  <c r="E21" i="2"/>
  <c r="E3" i="1" s="1"/>
  <c r="D21" i="2"/>
  <c r="D3" i="1" s="1"/>
  <c r="O3" i="1" s="1"/>
  <c r="C21" i="2"/>
  <c r="C3" i="1" s="1"/>
  <c r="B21" i="2"/>
  <c r="B3" i="1" s="1"/>
  <c r="I24" i="4"/>
  <c r="I20" i="1" s="1"/>
  <c r="G24" i="4"/>
  <c r="G20" i="1" s="1"/>
  <c r="E24" i="4"/>
  <c r="E20" i="1" s="1"/>
  <c r="C24" i="4"/>
  <c r="C20" i="1" s="1"/>
  <c r="I23" i="4"/>
  <c r="I19" i="1" s="1"/>
  <c r="G23" i="4"/>
  <c r="G19" i="1" s="1"/>
  <c r="E23" i="4"/>
  <c r="E19" i="1" s="1"/>
  <c r="C23" i="4"/>
  <c r="C19" i="1" s="1"/>
  <c r="B23" i="4"/>
  <c r="B19" i="1" s="1"/>
  <c r="I22" i="4"/>
  <c r="I18" i="1" s="1"/>
  <c r="V5" i="1" s="1"/>
  <c r="G22" i="4"/>
  <c r="G18" i="1" s="1"/>
  <c r="T5" i="1" s="1"/>
  <c r="E22" i="4"/>
  <c r="E18" i="1" s="1"/>
  <c r="R5" i="1" s="1"/>
  <c r="C22" i="4"/>
  <c r="C18" i="1" s="1"/>
  <c r="P5" i="1" s="1"/>
  <c r="B22" i="4"/>
  <c r="B18" i="1" s="1"/>
  <c r="J21" i="4"/>
  <c r="J17" i="1" s="1"/>
  <c r="I21" i="4"/>
  <c r="I17" i="1" s="1"/>
  <c r="H21" i="4"/>
  <c r="G21" i="4"/>
  <c r="G17" i="1" s="1"/>
  <c r="F21" i="4"/>
  <c r="F17" i="1" s="1"/>
  <c r="E21" i="4"/>
  <c r="E17" i="1" s="1"/>
  <c r="D21" i="4"/>
  <c r="C21" i="4"/>
  <c r="C17" i="1" s="1"/>
  <c r="B21" i="4"/>
  <c r="B17" i="1" s="1"/>
  <c r="I24" i="5"/>
  <c r="I27" i="1" s="1"/>
  <c r="G24" i="5"/>
  <c r="G27" i="1" s="1"/>
  <c r="E24" i="5"/>
  <c r="E27" i="1" s="1"/>
  <c r="C24" i="5"/>
  <c r="C27" i="1" s="1"/>
  <c r="I23" i="5"/>
  <c r="I26" i="1" s="1"/>
  <c r="G23" i="5"/>
  <c r="G26" i="1" s="1"/>
  <c r="E23" i="5"/>
  <c r="E26" i="1" s="1"/>
  <c r="C23" i="5"/>
  <c r="C26" i="1" s="1"/>
  <c r="B23" i="5"/>
  <c r="B26" i="1" s="1"/>
  <c r="I22" i="5"/>
  <c r="I25" i="1" s="1"/>
  <c r="V6" i="1" s="1"/>
  <c r="G22" i="5"/>
  <c r="G25" i="1" s="1"/>
  <c r="T6" i="1" s="1"/>
  <c r="E22" i="5"/>
  <c r="E25" i="1" s="1"/>
  <c r="R6" i="1" s="1"/>
  <c r="C22" i="5"/>
  <c r="B22" i="5"/>
  <c r="J21" i="5"/>
  <c r="J24" i="1" s="1"/>
  <c r="I21" i="5"/>
  <c r="I24" i="1" s="1"/>
  <c r="H21" i="5"/>
  <c r="H24" i="1" s="1"/>
  <c r="G21" i="5"/>
  <c r="F21" i="5"/>
  <c r="F24" i="1" s="1"/>
  <c r="E21" i="5"/>
  <c r="E24" i="1" s="1"/>
  <c r="D21" i="5"/>
  <c r="D24" i="1" s="1"/>
  <c r="O6" i="1" s="1"/>
  <c r="C21" i="5"/>
  <c r="B21" i="5"/>
  <c r="B24" i="1" s="1"/>
  <c r="I24" i="7"/>
  <c r="I34" i="1" s="1"/>
  <c r="G24" i="7"/>
  <c r="G34" i="1" s="1"/>
  <c r="E24" i="7"/>
  <c r="E34" i="1" s="1"/>
  <c r="C24" i="7"/>
  <c r="C34" i="1" s="1"/>
  <c r="I23" i="7"/>
  <c r="I33" i="1" s="1"/>
  <c r="G23" i="7"/>
  <c r="G33" i="1" s="1"/>
  <c r="E23" i="7"/>
  <c r="E33" i="1" s="1"/>
  <c r="C23" i="7"/>
  <c r="C33" i="1" s="1"/>
  <c r="B23" i="7"/>
  <c r="B33" i="1" s="1"/>
  <c r="I22" i="7"/>
  <c r="I32" i="1" s="1"/>
  <c r="V7" i="1" s="1"/>
  <c r="G22" i="7"/>
  <c r="G32" i="1" s="1"/>
  <c r="T7" i="1" s="1"/>
  <c r="E22" i="7"/>
  <c r="E32" i="1" s="1"/>
  <c r="R7" i="1" s="1"/>
  <c r="C22" i="7"/>
  <c r="C32" i="1" s="1"/>
  <c r="P7" i="1" s="1"/>
  <c r="B22" i="7"/>
  <c r="B32" i="1" s="1"/>
  <c r="J21" i="7"/>
  <c r="I21" i="7"/>
  <c r="I31" i="1" s="1"/>
  <c r="H21" i="7"/>
  <c r="H31" i="1" s="1"/>
  <c r="G21" i="7"/>
  <c r="G31" i="1" s="1"/>
  <c r="F21" i="7"/>
  <c r="E21" i="7"/>
  <c r="E31" i="1" s="1"/>
  <c r="D21" i="7"/>
  <c r="D31" i="1" s="1"/>
  <c r="O7" i="1" s="1"/>
  <c r="C21" i="7"/>
  <c r="C31" i="1" s="1"/>
  <c r="B21" i="7"/>
  <c r="B31" i="1" s="1"/>
  <c r="C24" i="9"/>
  <c r="C48" i="1" s="1"/>
  <c r="C23" i="9"/>
  <c r="C47" i="1" s="1"/>
  <c r="C22" i="9"/>
  <c r="C46" i="1" s="1"/>
  <c r="P9" i="1" s="1"/>
  <c r="C21" i="9"/>
  <c r="C45" i="1" s="1"/>
  <c r="B23" i="9"/>
  <c r="B47" i="1" s="1"/>
  <c r="B22" i="9"/>
  <c r="B46" i="1" s="1"/>
  <c r="B21" i="9"/>
  <c r="I24" i="9"/>
  <c r="I48" i="1" s="1"/>
  <c r="G24" i="9"/>
  <c r="E24" i="9"/>
  <c r="E48" i="1" s="1"/>
  <c r="I23" i="9"/>
  <c r="I47" i="1" s="1"/>
  <c r="G23" i="9"/>
  <c r="E23" i="9"/>
  <c r="E47" i="1" s="1"/>
  <c r="I22" i="9"/>
  <c r="I46" i="1" s="1"/>
  <c r="V9" i="1" s="1"/>
  <c r="G22" i="9"/>
  <c r="E22" i="9"/>
  <c r="E46" i="1" s="1"/>
  <c r="R9" i="1" s="1"/>
  <c r="J21" i="9"/>
  <c r="J45" i="1" s="1"/>
  <c r="U9" i="1" s="1"/>
  <c r="I21" i="9"/>
  <c r="I45" i="1" s="1"/>
  <c r="H21" i="9"/>
  <c r="H45" i="1" s="1"/>
  <c r="S9" i="1" s="1"/>
  <c r="G21" i="9"/>
  <c r="G45" i="1" s="1"/>
  <c r="F21" i="9"/>
  <c r="F45" i="1" s="1"/>
  <c r="Q9" i="1" s="1"/>
  <c r="E21" i="9"/>
  <c r="E45" i="1" s="1"/>
  <c r="D21" i="9"/>
  <c r="D45" i="1" s="1"/>
  <c r="O9" i="1" s="1"/>
  <c r="E24" i="10"/>
  <c r="E55" i="1" s="1"/>
  <c r="C21" i="10"/>
  <c r="C52" i="1" s="1"/>
  <c r="B21" i="10"/>
  <c r="B52" i="1" s="1"/>
  <c r="I24" i="10"/>
  <c r="G24" i="10"/>
  <c r="G55" i="1" s="1"/>
  <c r="C24" i="10"/>
  <c r="C55" i="1" s="1"/>
  <c r="E21" i="10"/>
  <c r="E52" i="1" s="1"/>
  <c r="F21" i="10"/>
  <c r="G21" i="10"/>
  <c r="G52" i="1" s="1"/>
  <c r="H21" i="10"/>
  <c r="H52" i="1" s="1"/>
  <c r="S10" i="1" s="1"/>
  <c r="I21" i="10"/>
  <c r="I52" i="1" s="1"/>
  <c r="J21" i="10"/>
  <c r="E22" i="10"/>
  <c r="E53" i="1" s="1"/>
  <c r="R10" i="1" s="1"/>
  <c r="G22" i="10"/>
  <c r="G53" i="1" s="1"/>
  <c r="T10" i="1" s="1"/>
  <c r="I22" i="10"/>
  <c r="I53" i="1" s="1"/>
  <c r="V10" i="1" s="1"/>
  <c r="E23" i="10"/>
  <c r="E54" i="1" s="1"/>
  <c r="G23" i="10"/>
  <c r="G54" i="1" s="1"/>
  <c r="I23" i="10"/>
  <c r="D21" i="10"/>
  <c r="D52" i="1" s="1"/>
  <c r="C22" i="10"/>
  <c r="C53" i="1" s="1"/>
  <c r="P10" i="1" s="1"/>
  <c r="C23" i="10"/>
  <c r="C54" i="1" s="1"/>
  <c r="B23" i="10"/>
  <c r="B54" i="1" s="1"/>
  <c r="B22" i="10"/>
  <c r="B53" i="1" s="1"/>
  <c r="R19" i="1" l="1"/>
  <c r="R17" i="1"/>
  <c r="R18" i="1"/>
  <c r="P19" i="1"/>
  <c r="W19" i="1" s="1"/>
  <c r="P17" i="1"/>
  <c r="P18" i="1"/>
  <c r="T19" i="1"/>
  <c r="T18" i="1"/>
  <c r="T17" i="1"/>
  <c r="R14" i="1"/>
  <c r="R15" i="1"/>
  <c r="V17" i="1"/>
  <c r="V19" i="1"/>
  <c r="V18" i="1"/>
  <c r="P13" i="1"/>
  <c r="T15" i="1"/>
  <c r="T14" i="1"/>
  <c r="T13" i="1"/>
  <c r="R13" i="1"/>
  <c r="Y10" i="1"/>
  <c r="X10" i="1"/>
  <c r="W10" i="1"/>
  <c r="Y4" i="1"/>
  <c r="X4" i="1"/>
  <c r="W4" i="1"/>
  <c r="V15" i="1"/>
  <c r="V14" i="1"/>
  <c r="V13" i="1"/>
  <c r="Y5" i="1"/>
  <c r="X5" i="1"/>
  <c r="W5" i="1"/>
  <c r="Y9" i="1"/>
  <c r="X9" i="1"/>
  <c r="W9" i="1"/>
  <c r="Y3" i="1"/>
  <c r="X3" i="1"/>
  <c r="W3" i="1"/>
  <c r="P15" i="1"/>
  <c r="P14" i="1"/>
  <c r="W14" i="1" s="1"/>
  <c r="Y6" i="1"/>
  <c r="X6" i="1"/>
  <c r="W6" i="1"/>
  <c r="Y7" i="1"/>
  <c r="X7" i="1"/>
  <c r="W7" i="1"/>
  <c r="Y8" i="1"/>
  <c r="X8" i="1"/>
  <c r="W8" i="1"/>
  <c r="O10" i="1"/>
  <c r="U8" i="1"/>
  <c r="U7" i="1"/>
  <c r="S8" i="1"/>
  <c r="S7" i="1"/>
  <c r="Q7" i="1"/>
  <c r="U6" i="1"/>
  <c r="U5" i="1"/>
  <c r="S6" i="1"/>
  <c r="Q6" i="1"/>
  <c r="S5" i="1"/>
  <c r="Q5" i="1"/>
  <c r="O5" i="1"/>
  <c r="U4" i="1"/>
  <c r="S4" i="1"/>
  <c r="Q4" i="1"/>
  <c r="U3" i="1"/>
  <c r="S3" i="1"/>
  <c r="W13" i="1" l="1"/>
  <c r="W15" i="1"/>
  <c r="W18" i="1"/>
  <c r="W17" i="1"/>
  <c r="W11" i="1"/>
  <c r="X11" i="1"/>
  <c r="Y11" i="1"/>
</calcChain>
</file>

<file path=xl/sharedStrings.xml><?xml version="1.0" encoding="utf-8"?>
<sst xmlns="http://schemas.openxmlformats.org/spreadsheetml/2006/main" count="493" uniqueCount="47">
  <si>
    <t>Contador</t>
  </si>
  <si>
    <t>Pluv. 1</t>
  </si>
  <si>
    <t>Q max. 1 (l/h)</t>
  </si>
  <si>
    <t>Pluv. 2</t>
  </si>
  <si>
    <t>Q max. 2 (l/h)</t>
  </si>
  <si>
    <t>Pluv. 3</t>
  </si>
  <si>
    <t>Q max. 3 (l/h)</t>
  </si>
  <si>
    <t>Pluv. 4</t>
  </si>
  <si>
    <t>Q max. 4 (l/h)</t>
  </si>
  <si>
    <t>Total pulsos/dia</t>
  </si>
  <si>
    <t>Vol. (L/dia)</t>
  </si>
  <si>
    <t>Vol. Entrada Mod.</t>
  </si>
  <si>
    <t>%Drenaje</t>
  </si>
  <si>
    <t>Fytotextile 1</t>
  </si>
  <si>
    <t>Programacion de riego</t>
  </si>
  <si>
    <t>P1</t>
  </si>
  <si>
    <t>P2</t>
  </si>
  <si>
    <t>P3</t>
  </si>
  <si>
    <t>P4</t>
  </si>
  <si>
    <t>P5</t>
  </si>
  <si>
    <t>P6</t>
  </si>
  <si>
    <t>P7</t>
  </si>
  <si>
    <t>P8</t>
  </si>
  <si>
    <t>Fytotextile 2</t>
  </si>
  <si>
    <t>Fytotextile 3</t>
  </si>
  <si>
    <t>Fytotextile 4</t>
  </si>
  <si>
    <t>Q max (l/h)</t>
  </si>
  <si>
    <t>P1) 8 riegos/día de 5 minutos/riego (coincide con apartado a e)</t>
  </si>
  <si>
    <t>P2) 4 riegos/día de 5 minutos/riego (30-31 diciembre 2016)</t>
  </si>
  <si>
    <t>P3) 2 riegos/día de 5 minutos/riego (3-4 enero 2017)</t>
  </si>
  <si>
    <t>P4) 1 riegos/día de 5 minutos/riego (5-6 enero 2017)</t>
  </si>
  <si>
    <t>P6) 4 riegos/día de 10 minutos/riego (10-11 enero)</t>
  </si>
  <si>
    <t>P7) 2 riego/dia de 20 minutos (14-15 enero)</t>
  </si>
  <si>
    <t>hP8) 1 riego/dia de 40 minutos (17-18 enero)</t>
  </si>
  <si>
    <t>P5) 8 riegos/día de 5 minutos/riego (coincide con P1)</t>
  </si>
  <si>
    <t>PROMEDIOS</t>
  </si>
  <si>
    <t>Run-off (mm/dia)</t>
  </si>
  <si>
    <t>Frecuencia de riego (riegos/dia)</t>
  </si>
  <si>
    <t>Tiempo de riego (minutos)</t>
  </si>
  <si>
    <t>% Reducción volumen 1/2 Fr</t>
  </si>
  <si>
    <t>% Reducción volumen 1/4 Fr</t>
  </si>
  <si>
    <t>% Reducción volumen 1/8 Fr</t>
  </si>
  <si>
    <t>F1&amp;F2 (% Red.)</t>
  </si>
  <si>
    <t>F1&amp;F3 (% Red.)</t>
  </si>
  <si>
    <t>F1&amp;F4 (% Red.)</t>
  </si>
  <si>
    <t>MEDIA</t>
  </si>
  <si>
    <t>Run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</si>
</sst>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A37" zoomScale="80" zoomScaleNormal="80" workbookViewId="0">
      <selection activeCell="Q25" sqref="Q25"/>
    </sheetView>
  </sheetViews>
  <sheetFormatPr baseColWidth="10" defaultRowHeight="15" x14ac:dyDescent="0.25"/>
  <cols>
    <col min="1" max="1" width="17.5703125" customWidth="1"/>
    <col min="4" max="4" width="13" bestFit="1" customWidth="1"/>
    <col min="6" max="6" width="13" bestFit="1" customWidth="1"/>
    <col min="8" max="8" width="13" bestFit="1" customWidth="1"/>
    <col min="10" max="10" width="13" bestFit="1" customWidth="1"/>
    <col min="11" max="11" width="5.140625" customWidth="1"/>
    <col min="12" max="12" width="13.28515625" customWidth="1"/>
    <col min="13" max="13" width="12.7109375" customWidth="1"/>
    <col min="14" max="14" width="16" customWidth="1"/>
    <col min="15" max="15" width="9.5703125" customWidth="1"/>
    <col min="16" max="16" width="16" customWidth="1"/>
    <col min="17" max="17" width="12.140625" bestFit="1" customWidth="1"/>
    <col min="18" max="18" width="15.5703125" customWidth="1"/>
    <col min="20" max="20" width="15.85546875" bestFit="1" customWidth="1"/>
    <col min="22" max="22" width="15.85546875" bestFit="1" customWidth="1"/>
    <col min="23" max="23" width="13.140625" bestFit="1" customWidth="1"/>
    <col min="24" max="25" width="13" bestFit="1" customWidth="1"/>
  </cols>
  <sheetData>
    <row r="1" spans="1:25" ht="15" customHeight="1" x14ac:dyDescent="0.25">
      <c r="A1" s="2" t="s">
        <v>27</v>
      </c>
      <c r="L1" s="28" t="s">
        <v>14</v>
      </c>
      <c r="M1" s="28" t="s">
        <v>38</v>
      </c>
      <c r="N1" s="28" t="s">
        <v>37</v>
      </c>
      <c r="O1" s="27" t="s">
        <v>13</v>
      </c>
      <c r="P1" s="27"/>
      <c r="Q1" s="27" t="s">
        <v>23</v>
      </c>
      <c r="R1" s="27"/>
      <c r="S1" s="27" t="s">
        <v>24</v>
      </c>
      <c r="T1" s="27"/>
      <c r="U1" s="27" t="s">
        <v>25</v>
      </c>
      <c r="V1" s="27"/>
      <c r="W1" s="25" t="s">
        <v>46</v>
      </c>
      <c r="X1" s="26"/>
      <c r="Y1" s="26"/>
    </row>
    <row r="2" spans="1:25" ht="15.75" thickBot="1" x14ac:dyDescent="0.3">
      <c r="A2" s="4" t="str">
        <f>'P1. 5 min-8 riegos'!A20</f>
        <v>PROMEDIOS</v>
      </c>
      <c r="B2" s="4" t="str">
        <f>'P1. 5 min-8 riegos'!B20</f>
        <v>Contador</v>
      </c>
      <c r="C2" s="4" t="str">
        <f>'P1. 5 min-8 riegos'!C20</f>
        <v>Pluv. 1</v>
      </c>
      <c r="D2" s="4" t="str">
        <f>'P1. 5 min-8 riegos'!D20</f>
        <v>Q max. 1 (l/h)</v>
      </c>
      <c r="E2" s="4" t="str">
        <f>'P1. 5 min-8 riegos'!E20</f>
        <v>Pluv. 2</v>
      </c>
      <c r="F2" s="4" t="str">
        <f>'P1. 5 min-8 riegos'!F20</f>
        <v>Q max. 2 (l/h)</v>
      </c>
      <c r="G2" s="4" t="str">
        <f>'P1. 5 min-8 riegos'!G20</f>
        <v>Pluv. 3</v>
      </c>
      <c r="H2" s="4" t="str">
        <f>'P1. 5 min-8 riegos'!H20</f>
        <v>Q max. 3 (l/h)</v>
      </c>
      <c r="I2" s="4" t="str">
        <f>'P1. 5 min-8 riegos'!I20</f>
        <v>Pluv. 4</v>
      </c>
      <c r="J2" s="4" t="str">
        <f>'P1. 5 min-8 riegos'!J20</f>
        <v>Q max. 4 (l/h)</v>
      </c>
      <c r="L2" s="29"/>
      <c r="M2" s="29"/>
      <c r="N2" s="29"/>
      <c r="O2" s="12" t="s">
        <v>26</v>
      </c>
      <c r="P2" s="12" t="s">
        <v>36</v>
      </c>
      <c r="Q2" s="12" t="s">
        <v>26</v>
      </c>
      <c r="R2" s="12" t="s">
        <v>36</v>
      </c>
      <c r="S2" s="12" t="s">
        <v>26</v>
      </c>
      <c r="T2" s="12" t="s">
        <v>36</v>
      </c>
      <c r="U2" s="12" t="s">
        <v>26</v>
      </c>
      <c r="V2" s="13" t="s">
        <v>36</v>
      </c>
      <c r="W2" s="17" t="s">
        <v>42</v>
      </c>
      <c r="X2" s="17" t="s">
        <v>43</v>
      </c>
      <c r="Y2" s="17" t="s">
        <v>44</v>
      </c>
    </row>
    <row r="3" spans="1:25" ht="15.75" thickTop="1" x14ac:dyDescent="0.25">
      <c r="A3" s="4" t="str">
        <f>'P1. 5 min-8 riegos'!A21</f>
        <v>Total pulsos/dia</v>
      </c>
      <c r="B3" s="3">
        <f>'P1. 5 min-8 riegos'!B21</f>
        <v>103</v>
      </c>
      <c r="C3" s="3">
        <f>'P1. 5 min-8 riegos'!C21</f>
        <v>3962.6666666666665</v>
      </c>
      <c r="D3" s="3">
        <f>'P1. 5 min-8 riegos'!D21</f>
        <v>7.96875</v>
      </c>
      <c r="E3" s="3">
        <f>'P1. 5 min-8 riegos'!E21</f>
        <v>2697.3333333333335</v>
      </c>
      <c r="F3" s="3">
        <f>'P1. 5 min-8 riegos'!F21</f>
        <v>21.666666666666668</v>
      </c>
      <c r="G3" s="3">
        <f>'P1. 5 min-8 riegos'!G21</f>
        <v>2958.3333333333335</v>
      </c>
      <c r="H3" s="3">
        <f>'P1. 5 min-8 riegos'!H21</f>
        <v>5.2941176470588234</v>
      </c>
      <c r="I3" s="3">
        <f>'P1. 5 min-8 riegos'!I21</f>
        <v>3660.3333333333335</v>
      </c>
      <c r="J3" s="3">
        <f>'P1. 5 min-8 riegos'!J21</f>
        <v>5.9375</v>
      </c>
      <c r="L3" s="14" t="s">
        <v>15</v>
      </c>
      <c r="M3" s="11">
        <v>5</v>
      </c>
      <c r="N3" s="11">
        <v>8</v>
      </c>
      <c r="O3" s="10">
        <f>D3</f>
        <v>7.96875</v>
      </c>
      <c r="P3" s="21">
        <f>C4/2</f>
        <v>15.479166666666666</v>
      </c>
      <c r="Q3" s="10">
        <f>F3</f>
        <v>21.666666666666668</v>
      </c>
      <c r="R3" s="21">
        <f>E4/2</f>
        <v>8.6452991452991466</v>
      </c>
      <c r="S3" s="10">
        <f>H3</f>
        <v>5.2941176470588234</v>
      </c>
      <c r="T3" s="21">
        <f>G4/2</f>
        <v>10.876225490196077</v>
      </c>
      <c r="U3" s="10">
        <f>J3</f>
        <v>5.9375</v>
      </c>
      <c r="V3" s="22">
        <f>I4/2</f>
        <v>14.298177083333334</v>
      </c>
      <c r="W3" s="3">
        <f>((P3-R3)/P3)*100</f>
        <v>44.148807675052623</v>
      </c>
      <c r="X3" s="3">
        <f>((P3-T3)/P3)*100</f>
        <v>29.736362916633684</v>
      </c>
      <c r="Y3" s="3">
        <f>((P3-V3)/P3)*100</f>
        <v>7.6295423956931288</v>
      </c>
    </row>
    <row r="4" spans="1:25" x14ac:dyDescent="0.25">
      <c r="A4" s="4" t="str">
        <f>'P1. 5 min-8 riegos'!A22</f>
        <v>Vol. (L/dia)</v>
      </c>
      <c r="B4" s="3">
        <f>'P1. 5 min-8 riegos'!B22</f>
        <v>103</v>
      </c>
      <c r="C4" s="3">
        <f>'P1. 5 min-8 riegos'!C22</f>
        <v>30.958333333333332</v>
      </c>
      <c r="D4" s="3"/>
      <c r="E4" s="3">
        <f>'P1. 5 min-8 riegos'!E22</f>
        <v>17.290598290598293</v>
      </c>
      <c r="F4" s="3"/>
      <c r="G4" s="3">
        <f>'P1. 5 min-8 riegos'!G22</f>
        <v>21.752450980392155</v>
      </c>
      <c r="H4" s="3"/>
      <c r="I4" s="3">
        <f>'P1. 5 min-8 riegos'!I22</f>
        <v>28.596354166666668</v>
      </c>
      <c r="J4" s="3"/>
      <c r="L4" s="15" t="s">
        <v>16</v>
      </c>
      <c r="M4" s="9">
        <v>5</v>
      </c>
      <c r="N4" s="9">
        <v>4</v>
      </c>
      <c r="O4" s="10">
        <f>D10</f>
        <v>3.046875</v>
      </c>
      <c r="P4" s="21">
        <f>C11/2</f>
        <v>7.2880859375</v>
      </c>
      <c r="Q4" s="10">
        <f>F10</f>
        <v>8.8461538461538467</v>
      </c>
      <c r="R4" s="21">
        <f>E11/2</f>
        <v>4.3557692307692308</v>
      </c>
      <c r="S4" s="10">
        <f>H10</f>
        <v>2.2058823529411766</v>
      </c>
      <c r="T4" s="21">
        <f>G11/2</f>
        <v>4.7876838235294112</v>
      </c>
      <c r="U4" s="10">
        <f>J10</f>
        <v>2.4609375</v>
      </c>
      <c r="V4" s="21">
        <f>I11/2</f>
        <v>6.6845703125</v>
      </c>
      <c r="W4" s="3">
        <f t="shared" ref="W4:W10" si="0">((P4-R4)/P4)*100</f>
        <v>40.234387078819609</v>
      </c>
      <c r="X4" s="3">
        <f t="shared" ref="X4:X10" si="1">((P4-T4)/P4)*100</f>
        <v>34.308076707837103</v>
      </c>
      <c r="Y4" s="3">
        <f t="shared" ref="Y4:Y10" si="2">((P4-V4)/P4)*100</f>
        <v>8.2808522042074237</v>
      </c>
    </row>
    <row r="5" spans="1:25" x14ac:dyDescent="0.25">
      <c r="A5" s="4" t="str">
        <f>'P1. 5 min-8 riegos'!A23</f>
        <v>Vol. Entrada Mod.</v>
      </c>
      <c r="B5" s="3">
        <f>'P1. 5 min-8 riegos'!B23</f>
        <v>25.75</v>
      </c>
      <c r="C5" s="3">
        <f>'P1. 5 min-8 riegos'!C23</f>
        <v>25.75</v>
      </c>
      <c r="D5" s="3"/>
      <c r="E5" s="3">
        <f>'P1. 5 min-8 riegos'!E23</f>
        <v>25.75</v>
      </c>
      <c r="F5" s="3"/>
      <c r="G5" s="3">
        <f>'P1. 5 min-8 riegos'!G23</f>
        <v>25.75</v>
      </c>
      <c r="H5" s="3"/>
      <c r="I5" s="3">
        <f>'P1. 5 min-8 riegos'!I23</f>
        <v>25.75</v>
      </c>
      <c r="J5" s="3"/>
      <c r="L5" s="15" t="s">
        <v>17</v>
      </c>
      <c r="M5" s="9">
        <v>5</v>
      </c>
      <c r="N5" s="9">
        <v>2</v>
      </c>
      <c r="O5" s="10">
        <f>D17</f>
        <v>1.875</v>
      </c>
      <c r="P5" s="21">
        <f>C18/2</f>
        <v>3.3645833333333335</v>
      </c>
      <c r="Q5" s="10">
        <f>F17</f>
        <v>1.5384615384615383</v>
      </c>
      <c r="R5" s="21">
        <f>E18/2</f>
        <v>1.8333333333333333</v>
      </c>
      <c r="S5" s="10">
        <f>H17</f>
        <v>1.911764705882353</v>
      </c>
      <c r="T5" s="21">
        <f>G18/2</f>
        <v>2.0539215686274508</v>
      </c>
      <c r="U5" s="10">
        <f>J17</f>
        <v>1.5625</v>
      </c>
      <c r="V5" s="21">
        <f>I18/2</f>
        <v>2.7838541666666665</v>
      </c>
      <c r="W5" s="3">
        <f t="shared" si="0"/>
        <v>45.510835913312697</v>
      </c>
      <c r="X5" s="3">
        <f t="shared" si="1"/>
        <v>38.954653068657812</v>
      </c>
      <c r="Y5" s="3">
        <f t="shared" si="2"/>
        <v>17.260061919504651</v>
      </c>
    </row>
    <row r="6" spans="1:25" x14ac:dyDescent="0.25">
      <c r="A6" s="4" t="str">
        <f>'P1. 5 min-8 riegos'!A24</f>
        <v>%Drenaje</v>
      </c>
      <c r="B6" s="3"/>
      <c r="C6" s="3">
        <f>'P1. 5 min-8 riegos'!C24</f>
        <v>120.254829200164</v>
      </c>
      <c r="D6" s="3"/>
      <c r="E6" s="3">
        <f>'P1. 5 min-8 riegos'!E24</f>
        <v>67.18104040732868</v>
      </c>
      <c r="F6" s="3"/>
      <c r="G6" s="3">
        <f>'P1. 5 min-8 riegos'!G24</f>
        <v>84.488377897396276</v>
      </c>
      <c r="H6" s="3"/>
      <c r="I6" s="3">
        <f>'P1. 5 min-8 riegos'!I24</f>
        <v>111.11739376949436</v>
      </c>
      <c r="J6" s="3"/>
      <c r="L6" s="15" t="s">
        <v>18</v>
      </c>
      <c r="M6" s="9">
        <v>5</v>
      </c>
      <c r="N6" s="9">
        <v>1</v>
      </c>
      <c r="O6" s="10">
        <f>D24</f>
        <v>1.5625</v>
      </c>
      <c r="P6" s="21">
        <f>C25/2</f>
        <v>1.3671875</v>
      </c>
      <c r="Q6" s="10">
        <f>F24</f>
        <v>0.64102564102564097</v>
      </c>
      <c r="R6" s="21">
        <f>E25/2</f>
        <v>0.5213675213675214</v>
      </c>
      <c r="S6" s="10">
        <f>H24</f>
        <v>2.2058823529411762</v>
      </c>
      <c r="T6" s="21">
        <f>G25/2</f>
        <v>0.56495098039215685</v>
      </c>
      <c r="U6" s="10">
        <f>J24</f>
        <v>0.78125</v>
      </c>
      <c r="V6" s="21">
        <f>I25/2</f>
        <v>0.89583333333333337</v>
      </c>
      <c r="W6" s="3">
        <f t="shared" si="0"/>
        <v>61.865689865689866</v>
      </c>
      <c r="X6" s="3">
        <f t="shared" si="1"/>
        <v>58.677871148459381</v>
      </c>
      <c r="Y6" s="3">
        <f t="shared" si="2"/>
        <v>34.476190476190474</v>
      </c>
    </row>
    <row r="7" spans="1:25" x14ac:dyDescent="0.25">
      <c r="L7" s="15" t="s">
        <v>19</v>
      </c>
      <c r="M7" s="9">
        <v>5</v>
      </c>
      <c r="N7" s="9">
        <v>8</v>
      </c>
      <c r="O7" s="10">
        <f>D31</f>
        <v>7.96875</v>
      </c>
      <c r="P7" s="21">
        <f>C32/2</f>
        <v>15.479166666666666</v>
      </c>
      <c r="Q7" s="10">
        <f>F31</f>
        <v>21.666666666666668</v>
      </c>
      <c r="R7" s="21">
        <f>E32/2</f>
        <v>8.6452991452991466</v>
      </c>
      <c r="S7" s="10">
        <f>H31</f>
        <v>5.2941176470588234</v>
      </c>
      <c r="T7" s="21">
        <f>G32/2</f>
        <v>10.876225490196077</v>
      </c>
      <c r="U7" s="10">
        <f>J31</f>
        <v>5.9375</v>
      </c>
      <c r="V7" s="21">
        <f>I32/2</f>
        <v>14.298177083333334</v>
      </c>
      <c r="W7" s="3">
        <f t="shared" si="0"/>
        <v>44.148807675052623</v>
      </c>
      <c r="X7" s="3">
        <f t="shared" si="1"/>
        <v>29.736362916633684</v>
      </c>
      <c r="Y7" s="3">
        <f t="shared" si="2"/>
        <v>7.6295423956931288</v>
      </c>
    </row>
    <row r="8" spans="1:25" x14ac:dyDescent="0.25">
      <c r="A8" s="2" t="s">
        <v>28</v>
      </c>
      <c r="L8" s="15" t="s">
        <v>20</v>
      </c>
      <c r="M8" s="9">
        <v>10</v>
      </c>
      <c r="N8" s="9">
        <v>4</v>
      </c>
      <c r="O8" s="10">
        <f>D38</f>
        <v>16.875</v>
      </c>
      <c r="P8" s="21">
        <f>C39/2</f>
        <v>13.291015625</v>
      </c>
      <c r="Q8" s="10">
        <f>F38</f>
        <v>19.326923076923077</v>
      </c>
      <c r="R8" s="21">
        <f>E39/2</f>
        <v>8.5296474358974361</v>
      </c>
      <c r="S8" s="10">
        <f>H38</f>
        <v>13.786764705882351</v>
      </c>
      <c r="T8" s="21">
        <f>G39/2</f>
        <v>8.5854779411764692</v>
      </c>
      <c r="U8" s="10">
        <f>J38</f>
        <v>20.390625</v>
      </c>
      <c r="V8" s="21">
        <f>I39/2</f>
        <v>11.982421875</v>
      </c>
      <c r="W8" s="3">
        <f t="shared" si="0"/>
        <v>35.823960511690125</v>
      </c>
      <c r="X8" s="3">
        <f t="shared" si="1"/>
        <v>35.403898517526052</v>
      </c>
      <c r="Y8" s="3">
        <f t="shared" si="2"/>
        <v>9.8457016899338718</v>
      </c>
    </row>
    <row r="9" spans="1:25" x14ac:dyDescent="0.25">
      <c r="A9" s="4" t="str">
        <f>'P2. 5 min-4 riegos'!A26</f>
        <v>PROMEDIOS</v>
      </c>
      <c r="B9" s="4" t="str">
        <f>'P2. 5 min-4 riegos'!B26</f>
        <v>Contador</v>
      </c>
      <c r="C9" s="4" t="str">
        <f>'P2. 5 min-4 riegos'!C26</f>
        <v>Pluv. 1</v>
      </c>
      <c r="D9" s="4" t="str">
        <f>'P2. 5 min-4 riegos'!D26</f>
        <v>Q max. 1 (l/h)</v>
      </c>
      <c r="E9" s="4" t="str">
        <f>'P2. 5 min-4 riegos'!E26</f>
        <v>Pluv. 2</v>
      </c>
      <c r="F9" s="4" t="str">
        <f>'P2. 5 min-4 riegos'!F26</f>
        <v>Q max. 2 (l/h)</v>
      </c>
      <c r="G9" s="4" t="str">
        <f>'P2. 5 min-4 riegos'!G26</f>
        <v>Pluv. 3</v>
      </c>
      <c r="H9" s="4" t="str">
        <f>'P2. 5 min-4 riegos'!H26</f>
        <v>Q max. 3 (l/h)</v>
      </c>
      <c r="I9" s="4" t="str">
        <f>'P2. 5 min-4 riegos'!I26</f>
        <v>Pluv. 4</v>
      </c>
      <c r="J9" s="4" t="str">
        <f>'P2. 5 min-4 riegos'!J26</f>
        <v>Q max. 4 (l/h)</v>
      </c>
      <c r="L9" s="15" t="s">
        <v>21</v>
      </c>
      <c r="M9" s="9">
        <v>20</v>
      </c>
      <c r="N9" s="9">
        <v>2</v>
      </c>
      <c r="O9" s="10">
        <f>D45</f>
        <v>36.40625</v>
      </c>
      <c r="P9" s="21">
        <f>C46/2</f>
        <v>11.743489583333334</v>
      </c>
      <c r="Q9" s="10">
        <f>F45</f>
        <v>23.333333333333332</v>
      </c>
      <c r="R9" s="21">
        <f>E46/2</f>
        <v>8.0566239316239319</v>
      </c>
      <c r="S9" s="10">
        <f>H45</f>
        <v>21.323529411764707</v>
      </c>
      <c r="T9" s="21">
        <f>G46/2</f>
        <v>7.9632352941176476</v>
      </c>
      <c r="U9" s="10">
        <f>J45</f>
        <v>28.125</v>
      </c>
      <c r="V9" s="21">
        <f>I46/2</f>
        <v>11.22265625</v>
      </c>
      <c r="W9" s="3">
        <f t="shared" si="0"/>
        <v>31.394975280106667</v>
      </c>
      <c r="X9" s="3">
        <f t="shared" si="1"/>
        <v>32.190212818689957</v>
      </c>
      <c r="Y9" s="3">
        <f t="shared" si="2"/>
        <v>4.4350814946224686</v>
      </c>
    </row>
    <row r="10" spans="1:25" x14ac:dyDescent="0.25">
      <c r="A10" s="4" t="str">
        <f>'P2. 5 min-4 riegos'!A27</f>
        <v>Total pulsos/dia</v>
      </c>
      <c r="B10" s="3">
        <f>'P2. 5 min-4 riegos'!B27</f>
        <v>52.25</v>
      </c>
      <c r="C10" s="3">
        <f>'P2. 5 min-4 riegos'!C27</f>
        <v>1865.75</v>
      </c>
      <c r="D10" s="3">
        <f>'P2. 5 min-4 riegos'!D27</f>
        <v>3.046875</v>
      </c>
      <c r="E10" s="3">
        <f>'P2. 5 min-4 riegos'!E27</f>
        <v>1359</v>
      </c>
      <c r="F10" s="3">
        <f>'P2. 5 min-4 riegos'!F27</f>
        <v>8.8461538461538467</v>
      </c>
      <c r="G10" s="3">
        <f>'P2. 5 min-4 riegos'!G27</f>
        <v>1302.25</v>
      </c>
      <c r="H10" s="3">
        <f>'P2. 5 min-4 riegos'!H27</f>
        <v>2.2058823529411766</v>
      </c>
      <c r="I10" s="3">
        <f>'P2. 5 min-4 riegos'!I27</f>
        <v>1711.25</v>
      </c>
      <c r="J10" s="3">
        <f>'P2. 5 min-4 riegos'!J27</f>
        <v>2.4609375</v>
      </c>
      <c r="L10" s="15" t="s">
        <v>22</v>
      </c>
      <c r="M10" s="9">
        <v>40</v>
      </c>
      <c r="N10" s="9">
        <v>1</v>
      </c>
      <c r="O10" s="10">
        <f>D52</f>
        <v>37.03125</v>
      </c>
      <c r="P10" s="21">
        <f>C53/2</f>
        <v>11</v>
      </c>
      <c r="Q10" s="10">
        <f>F52</f>
        <v>24.871794871794872</v>
      </c>
      <c r="R10" s="21">
        <f>E53/2</f>
        <v>7.4700854700854711</v>
      </c>
      <c r="S10" s="10">
        <f>H52</f>
        <v>24.117647058823525</v>
      </c>
      <c r="T10" s="21">
        <f>G53/2</f>
        <v>7.6924019607843137</v>
      </c>
      <c r="U10" s="10">
        <f>J52</f>
        <v>31.5625</v>
      </c>
      <c r="V10" s="21">
        <f>I53/2</f>
        <v>10.455729166666666</v>
      </c>
      <c r="W10" s="3">
        <f t="shared" si="0"/>
        <v>32.09013209013208</v>
      </c>
      <c r="X10" s="3">
        <f t="shared" si="1"/>
        <v>30.069073083778967</v>
      </c>
      <c r="Y10" s="3">
        <f t="shared" si="2"/>
        <v>4.9479166666666723</v>
      </c>
    </row>
    <row r="11" spans="1:25" x14ac:dyDescent="0.25">
      <c r="A11" s="4" t="str">
        <f>'P2. 5 min-4 riegos'!A28</f>
        <v>Vol. (L/dia)</v>
      </c>
      <c r="B11" s="3">
        <f>'P2. 5 min-4 riegos'!B28</f>
        <v>52.25</v>
      </c>
      <c r="C11" s="3">
        <f>'P2. 5 min-4 riegos'!C28</f>
        <v>14.576171875</v>
      </c>
      <c r="D11" s="3"/>
      <c r="E11" s="3">
        <f>'P2. 5 min-4 riegos'!E28</f>
        <v>8.7115384615384617</v>
      </c>
      <c r="F11" s="3"/>
      <c r="G11" s="3">
        <f>'P2. 5 min-4 riegos'!G28</f>
        <v>9.5753676470588225</v>
      </c>
      <c r="H11" s="3"/>
      <c r="I11" s="3">
        <f>'P2. 5 min-4 riegos'!I28</f>
        <v>13.369140625</v>
      </c>
      <c r="J11" s="3"/>
      <c r="V11" s="18" t="s">
        <v>45</v>
      </c>
      <c r="W11" s="19">
        <f>AVERAGE(W3:W10)</f>
        <v>41.902199511232041</v>
      </c>
      <c r="X11" s="19">
        <f t="shared" ref="X11:Y11" si="3">AVERAGE(X3:X10)</f>
        <v>36.134563897277083</v>
      </c>
      <c r="Y11" s="19">
        <f t="shared" si="3"/>
        <v>11.81311115531398</v>
      </c>
    </row>
    <row r="12" spans="1:25" x14ac:dyDescent="0.25">
      <c r="A12" s="4" t="str">
        <f>'P2. 5 min-4 riegos'!A29</f>
        <v>Vol. Entrada Mod.</v>
      </c>
      <c r="B12" s="3">
        <f>'P2. 5 min-4 riegos'!B29</f>
        <v>13.0625</v>
      </c>
      <c r="C12" s="3">
        <f>'P2. 5 min-4 riegos'!C29</f>
        <v>13.0625</v>
      </c>
      <c r="D12" s="3"/>
      <c r="E12" s="3">
        <f>'P2. 5 min-4 riegos'!E29</f>
        <v>13.0625</v>
      </c>
      <c r="F12" s="3"/>
      <c r="G12" s="3">
        <f>'P2. 5 min-4 riegos'!G29</f>
        <v>13.0625</v>
      </c>
      <c r="H12" s="3"/>
      <c r="I12" s="3">
        <f>'P2. 5 min-4 riegos'!I29</f>
        <v>13.0625</v>
      </c>
      <c r="J12" s="3"/>
      <c r="W12" s="20" t="s">
        <v>45</v>
      </c>
    </row>
    <row r="13" spans="1:25" x14ac:dyDescent="0.25">
      <c r="A13" s="4" t="str">
        <f>'P2. 5 min-4 riegos'!A30</f>
        <v>%Drenaje</v>
      </c>
      <c r="B13" s="3"/>
      <c r="C13" s="3">
        <f>'P2. 5 min-4 riegos'!C30</f>
        <v>111.61131395137882</v>
      </c>
      <c r="D13" s="3"/>
      <c r="E13" s="3">
        <f>'P2. 5 min-4 riegos'!E30</f>
        <v>66.693182241077736</v>
      </c>
      <c r="F13" s="3"/>
      <c r="G13" s="3">
        <f>'P2. 5 min-4 riegos'!G30</f>
        <v>73.313038931102184</v>
      </c>
      <c r="H13" s="3"/>
      <c r="I13" s="3">
        <f>'P2. 5 min-4 riegos'!I30</f>
        <v>102.36614432148041</v>
      </c>
      <c r="J13" s="3"/>
      <c r="N13" s="16" t="s">
        <v>39</v>
      </c>
      <c r="P13" s="3">
        <f>((P3-P4)/P3)*100</f>
        <v>52.916806864064604</v>
      </c>
      <c r="Q13" s="3"/>
      <c r="R13" s="3">
        <f>((R3-R4)/R3)*100</f>
        <v>49.616905585763725</v>
      </c>
      <c r="S13" s="3"/>
      <c r="T13" s="3">
        <f>((T3-T4)/T3)*100</f>
        <v>55.980281690140842</v>
      </c>
      <c r="U13" s="3"/>
      <c r="V13" s="3">
        <f>((V3-V4)/V3)*100</f>
        <v>53.248793370366997</v>
      </c>
      <c r="W13" s="19">
        <f>AVERAGE(P13,R13,T13,V13)</f>
        <v>52.940696877584038</v>
      </c>
    </row>
    <row r="14" spans="1:25" x14ac:dyDescent="0.25">
      <c r="N14" s="16" t="s">
        <v>40</v>
      </c>
      <c r="P14" s="3">
        <f>((P3-P5)/P3)*100</f>
        <v>78.263795423956921</v>
      </c>
      <c r="Q14" s="3"/>
      <c r="R14" s="3">
        <f>((R3-R5)/R3)*100</f>
        <v>78.793870489372225</v>
      </c>
      <c r="S14" s="3"/>
      <c r="T14" s="3">
        <f>((T3-T5)/T3)*100</f>
        <v>81.115492957746469</v>
      </c>
      <c r="U14" s="3"/>
      <c r="V14" s="3">
        <f>((V3-V5)/V3)*100</f>
        <v>80.53000637464713</v>
      </c>
      <c r="W14" s="19">
        <f t="shared" ref="W14:W15" si="4">AVERAGE(P14,R14,T14,V14)</f>
        <v>79.675791311430686</v>
      </c>
    </row>
    <row r="15" spans="1:25" x14ac:dyDescent="0.25">
      <c r="A15" s="2" t="s">
        <v>29</v>
      </c>
      <c r="N15" s="16" t="s">
        <v>41</v>
      </c>
      <c r="P15" s="3">
        <f>((P3-P6)/P3)*100</f>
        <v>91.167563930013458</v>
      </c>
      <c r="Q15" s="3"/>
      <c r="R15" s="3">
        <f>((R3-R6)/R3)*100</f>
        <v>93.969352446861095</v>
      </c>
      <c r="S15" s="3"/>
      <c r="T15" s="3">
        <f>((T3-T6)/T3)*100</f>
        <v>94.805633802816899</v>
      </c>
      <c r="U15" s="3"/>
      <c r="V15" s="3">
        <f>((V3-V6)/V3)*100</f>
        <v>93.73463254712685</v>
      </c>
      <c r="W15" s="19">
        <f t="shared" si="4"/>
        <v>93.419295681704583</v>
      </c>
    </row>
    <row r="16" spans="1:25" x14ac:dyDescent="0.25">
      <c r="A16" s="4" t="str">
        <f>'P3. 5 min-2 riegos'!A20</f>
        <v>PROMEDIOS</v>
      </c>
      <c r="B16" s="4" t="str">
        <f>'P3. 5 min-2 riegos'!B20</f>
        <v>Contador</v>
      </c>
      <c r="C16" s="4" t="str">
        <f>'P3. 5 min-2 riegos'!C20</f>
        <v>Pluv. 1</v>
      </c>
      <c r="D16" s="4" t="str">
        <f>'P3. 5 min-2 riegos'!D20</f>
        <v>Q max. 1 (l/h)</v>
      </c>
      <c r="E16" s="4" t="str">
        <f>'P3. 5 min-2 riegos'!E20</f>
        <v>Pluv. 2</v>
      </c>
      <c r="F16" s="4" t="str">
        <f>'P3. 5 min-2 riegos'!F20</f>
        <v>Q max. 2 (l/h)</v>
      </c>
      <c r="G16" s="4" t="str">
        <f>'P3. 5 min-2 riegos'!G20</f>
        <v>Pluv. 3</v>
      </c>
      <c r="H16" s="4" t="str">
        <f>'P3. 5 min-2 riegos'!H20</f>
        <v>Q max. 3 (l/h)</v>
      </c>
      <c r="I16" s="4" t="str">
        <f>'P3. 5 min-2 riegos'!I20</f>
        <v>Pluv. 4</v>
      </c>
      <c r="J16" s="4" t="str">
        <f>'P3. 5 min-2 riegos'!J20</f>
        <v>Q max. 4 (l/h)</v>
      </c>
      <c r="W16" s="20"/>
    </row>
    <row r="17" spans="1:23" x14ac:dyDescent="0.25">
      <c r="A17" s="4" t="str">
        <f>'P3. 5 min-2 riegos'!A21</f>
        <v>Total pulsos/dia</v>
      </c>
      <c r="B17" s="3">
        <f>'P3. 5 min-2 riegos'!B21</f>
        <v>26</v>
      </c>
      <c r="C17" s="3">
        <f>'P3. 5 min-2 riegos'!C21</f>
        <v>861.33333333333337</v>
      </c>
      <c r="D17" s="3">
        <f>'P3. 5 min-2 riegos'!D21</f>
        <v>1.875</v>
      </c>
      <c r="E17" s="3">
        <f>'P3. 5 min-2 riegos'!E21</f>
        <v>572</v>
      </c>
      <c r="F17" s="3">
        <f>'P3. 5 min-2 riegos'!F21</f>
        <v>1.5384615384615383</v>
      </c>
      <c r="G17" s="3">
        <f>'P3. 5 min-2 riegos'!G21</f>
        <v>558.66666666666663</v>
      </c>
      <c r="H17" s="3">
        <f>'P3. 5 min-2 riegos'!H21</f>
        <v>1.911764705882353</v>
      </c>
      <c r="I17" s="3">
        <f>'P3. 5 min-2 riegos'!I21</f>
        <v>712.66666666666663</v>
      </c>
      <c r="J17" s="3">
        <f>'P3. 5 min-2 riegos'!J21</f>
        <v>1.5625</v>
      </c>
      <c r="N17" s="16" t="s">
        <v>39</v>
      </c>
      <c r="P17" s="3">
        <f>((P7-P8)/P7)*100</f>
        <v>14.136103633916552</v>
      </c>
      <c r="R17" s="3">
        <f>((R7-R8)/R7)*100</f>
        <v>1.3377409787444507</v>
      </c>
      <c r="T17" s="3">
        <f>((T7-T8)/T7)*100</f>
        <v>21.061971830985922</v>
      </c>
      <c r="V17" s="3">
        <f>((V7-V8)/V7)*100</f>
        <v>16.196156998451876</v>
      </c>
      <c r="W17" s="19">
        <f>AVERAGE(P17,R17,T17,V17)</f>
        <v>13.1829933605247</v>
      </c>
    </row>
    <row r="18" spans="1:23" x14ac:dyDescent="0.25">
      <c r="A18" s="4" t="str">
        <f>'P3. 5 min-2 riegos'!A22</f>
        <v>Vol. (L/dia)</v>
      </c>
      <c r="B18" s="3">
        <f>'P3. 5 min-2 riegos'!B22</f>
        <v>26</v>
      </c>
      <c r="C18" s="3">
        <f>'P3. 5 min-2 riegos'!C22</f>
        <v>6.729166666666667</v>
      </c>
      <c r="D18" s="3"/>
      <c r="E18" s="3">
        <f>'P3. 5 min-2 riegos'!E22</f>
        <v>3.6666666666666665</v>
      </c>
      <c r="F18" s="3"/>
      <c r="G18" s="3">
        <f>'P3. 5 min-2 riegos'!G22</f>
        <v>4.1078431372549016</v>
      </c>
      <c r="H18" s="3"/>
      <c r="I18" s="3">
        <f>'P3. 5 min-2 riegos'!I22</f>
        <v>5.567708333333333</v>
      </c>
      <c r="J18" s="3"/>
      <c r="N18" s="16" t="s">
        <v>40</v>
      </c>
      <c r="P18" s="3">
        <f>((P7-P9)/P7)*100</f>
        <v>24.133580080753696</v>
      </c>
      <c r="R18" s="3">
        <f>((R7-R9)/R7)*100</f>
        <v>6.8091942659416818</v>
      </c>
      <c r="T18" s="3">
        <f>((T7-T9)/T7)*100</f>
        <v>26.783098591549283</v>
      </c>
      <c r="V18" s="3">
        <f>((V7-V9)/V7)*100</f>
        <v>21.509880703032515</v>
      </c>
      <c r="W18" s="19">
        <f t="shared" ref="W18:W19" si="5">AVERAGE(P18,R18,T18,V18)</f>
        <v>19.808938410319293</v>
      </c>
    </row>
    <row r="19" spans="1:23" x14ac:dyDescent="0.25">
      <c r="A19" s="4" t="str">
        <f>'P3. 5 min-2 riegos'!A23</f>
        <v>Vol. Entrada Mod.</v>
      </c>
      <c r="B19" s="3">
        <f>'P3. 5 min-2 riegos'!B23</f>
        <v>6.5</v>
      </c>
      <c r="C19" s="3">
        <f>'P3. 5 min-2 riegos'!C23</f>
        <v>6.5</v>
      </c>
      <c r="D19" s="3"/>
      <c r="E19" s="3">
        <f>'P3. 5 min-2 riegos'!E23</f>
        <v>6.5</v>
      </c>
      <c r="F19" s="3"/>
      <c r="G19" s="3">
        <f>'P3. 5 min-2 riegos'!G23</f>
        <v>6.5</v>
      </c>
      <c r="H19" s="3"/>
      <c r="I19" s="3">
        <f>'P3. 5 min-2 riegos'!I23</f>
        <v>6.5</v>
      </c>
      <c r="J19" s="3"/>
      <c r="N19" s="16" t="s">
        <v>41</v>
      </c>
      <c r="P19" s="3">
        <f>((P7-P10)/P7)*100</f>
        <v>28.936742934051139</v>
      </c>
      <c r="R19" s="3">
        <f>((R7-R10)/R7)*100</f>
        <v>13.593672763222935</v>
      </c>
      <c r="T19" s="3">
        <f>((T7-T10)/T7)*100</f>
        <v>29.273239436619715</v>
      </c>
      <c r="V19" s="3">
        <f>((V7-V10)/V7)*100</f>
        <v>26.873690920681181</v>
      </c>
      <c r="W19" s="19">
        <f t="shared" si="5"/>
        <v>24.669336513643742</v>
      </c>
    </row>
    <row r="20" spans="1:23" x14ac:dyDescent="0.25">
      <c r="A20" s="4" t="str">
        <f>'P3. 5 min-2 riegos'!A24</f>
        <v>%Drenaje</v>
      </c>
      <c r="B20" s="3"/>
      <c r="C20" s="3">
        <f>'P3. 5 min-2 riegos'!C24</f>
        <v>103.52564102564104</v>
      </c>
      <c r="D20" s="3"/>
      <c r="E20" s="3">
        <f>'P3. 5 min-2 riegos'!E24</f>
        <v>56.410256410256409</v>
      </c>
      <c r="F20" s="3"/>
      <c r="G20" s="3">
        <f>'P3. 5 min-2 riegos'!G24</f>
        <v>63.197586726998473</v>
      </c>
      <c r="H20" s="3"/>
      <c r="I20" s="3">
        <f>'P3. 5 min-2 riegos'!I24</f>
        <v>85.65705128205127</v>
      </c>
      <c r="J20" s="3"/>
    </row>
    <row r="21" spans="1:23" x14ac:dyDescent="0.25">
      <c r="O21" s="23"/>
      <c r="P21" s="23"/>
      <c r="Q21" s="23"/>
      <c r="R21" s="23"/>
      <c r="S21" s="23"/>
      <c r="T21" s="23"/>
      <c r="U21" s="23"/>
      <c r="V21" s="23"/>
    </row>
    <row r="22" spans="1:23" x14ac:dyDescent="0.25">
      <c r="A22" s="2" t="s">
        <v>30</v>
      </c>
      <c r="O22" s="24"/>
      <c r="P22" s="23"/>
      <c r="Q22" s="23"/>
      <c r="R22" s="23"/>
      <c r="S22" s="23"/>
      <c r="T22" s="23"/>
      <c r="U22" s="23"/>
      <c r="V22" s="23"/>
    </row>
    <row r="23" spans="1:23" x14ac:dyDescent="0.25">
      <c r="A23" s="4" t="str">
        <f>'P4. 5 min-1 riego'!A20</f>
        <v>PROMEDIOS</v>
      </c>
      <c r="B23" s="4" t="str">
        <f>'P4. 5 min-1 riego'!B20</f>
        <v>Contador</v>
      </c>
      <c r="C23" s="4" t="str">
        <f>'P4. 5 min-1 riego'!C20</f>
        <v>Pluv. 1</v>
      </c>
      <c r="D23" s="4" t="str">
        <f>'P4. 5 min-1 riego'!D20</f>
        <v>Q max. 1 (l/h)</v>
      </c>
      <c r="E23" s="4" t="str">
        <f>'P4. 5 min-1 riego'!E20</f>
        <v>Pluv. 2</v>
      </c>
      <c r="F23" s="4" t="str">
        <f>'P4. 5 min-1 riego'!F20</f>
        <v>Q max. 2 (l/h)</v>
      </c>
      <c r="G23" s="4" t="str">
        <f>'P4. 5 min-1 riego'!G20</f>
        <v>Pluv. 3</v>
      </c>
      <c r="H23" s="4" t="str">
        <f>'P4. 5 min-1 riego'!H20</f>
        <v>Q max. 3 (l/h)</v>
      </c>
      <c r="I23" s="4" t="str">
        <f>'P4. 5 min-1 riego'!I20</f>
        <v>Pluv. 4</v>
      </c>
      <c r="J23" s="4" t="str">
        <f>'P4. 5 min-1 riego'!J20</f>
        <v>Q max. 4 (l/h)</v>
      </c>
      <c r="O23" s="24"/>
      <c r="P23" s="23"/>
      <c r="Q23" s="23"/>
      <c r="R23" s="23"/>
      <c r="S23" s="23"/>
      <c r="T23" s="23"/>
      <c r="U23" s="23"/>
      <c r="V23" s="23"/>
    </row>
    <row r="24" spans="1:23" x14ac:dyDescent="0.25">
      <c r="A24" s="4" t="str">
        <f>'P4. 5 min-1 riego'!A21</f>
        <v>Total pulsos/dia</v>
      </c>
      <c r="B24" s="3">
        <f>'P4. 5 min-1 riego'!B21</f>
        <v>13.333333333333334</v>
      </c>
      <c r="C24" s="3">
        <f>'P4. 5 min-1 riego'!C21</f>
        <v>350</v>
      </c>
      <c r="D24" s="3">
        <f>'P4. 5 min-1 riego'!D21</f>
        <v>1.5625</v>
      </c>
      <c r="E24" s="3">
        <f>'P4. 5 min-1 riego'!E21</f>
        <v>162.66666666666666</v>
      </c>
      <c r="F24" s="3">
        <f>'P4. 5 min-1 riego'!F21</f>
        <v>0.64102564102564097</v>
      </c>
      <c r="G24" s="3">
        <f>'P4. 5 min-1 riego'!G21</f>
        <v>153.66666666666666</v>
      </c>
      <c r="H24" s="3">
        <f>'P4. 5 min-1 riego'!H21</f>
        <v>2.2058823529411762</v>
      </c>
      <c r="I24" s="3">
        <f>'P4. 5 min-1 riego'!I21</f>
        <v>229.33333333333334</v>
      </c>
      <c r="J24" s="3">
        <f>'P4. 5 min-1 riego'!J21</f>
        <v>0.78125</v>
      </c>
      <c r="O24" s="24"/>
      <c r="P24" s="23"/>
      <c r="Q24" s="23"/>
      <c r="R24" s="23"/>
      <c r="S24" s="23"/>
      <c r="T24" s="23"/>
      <c r="U24" s="23"/>
      <c r="V24" s="23"/>
    </row>
    <row r="25" spans="1:23" x14ac:dyDescent="0.25">
      <c r="A25" s="4" t="str">
        <f>'P4. 5 min-1 riego'!A22</f>
        <v>Vol. (L/dia)</v>
      </c>
      <c r="B25" s="3">
        <f>'P4. 5 min-1 riego'!B22</f>
        <v>13.333333333333334</v>
      </c>
      <c r="C25" s="3">
        <f>'P4. 5 min-1 riego'!C22</f>
        <v>2.734375</v>
      </c>
      <c r="D25" s="3"/>
      <c r="E25" s="3">
        <f>'P4. 5 min-1 riego'!E22</f>
        <v>1.0427350427350428</v>
      </c>
      <c r="F25" s="3"/>
      <c r="G25" s="3">
        <f>'P4. 5 min-1 riego'!G22</f>
        <v>1.1299019607843137</v>
      </c>
      <c r="H25" s="3"/>
      <c r="I25" s="3">
        <f>'P4. 5 min-1 riego'!I22</f>
        <v>1.7916666666666667</v>
      </c>
      <c r="J25" s="3"/>
      <c r="O25" s="24"/>
      <c r="P25" s="23"/>
      <c r="Q25" s="23"/>
      <c r="R25" s="23"/>
      <c r="S25" s="23"/>
      <c r="T25" s="23"/>
      <c r="U25" s="23"/>
      <c r="V25" s="23"/>
    </row>
    <row r="26" spans="1:23" x14ac:dyDescent="0.25">
      <c r="A26" s="4" t="str">
        <f>'P4. 5 min-1 riego'!A23</f>
        <v>Vol. Entrada Mod.</v>
      </c>
      <c r="B26" s="3">
        <f>'P4. 5 min-1 riego'!B23</f>
        <v>3.3333333333333335</v>
      </c>
      <c r="C26" s="3">
        <f>'P4. 5 min-1 riego'!C23</f>
        <v>3.3333333333333335</v>
      </c>
      <c r="D26" s="3"/>
      <c r="E26" s="3">
        <f>'P4. 5 min-1 riego'!E23</f>
        <v>3.3333333333333335</v>
      </c>
      <c r="F26" s="3"/>
      <c r="G26" s="3">
        <f>'P4. 5 min-1 riego'!G23</f>
        <v>3.3333333333333335</v>
      </c>
      <c r="H26" s="3"/>
      <c r="I26" s="3">
        <f>'P4. 5 min-1 riego'!I23</f>
        <v>3.3333333333333335</v>
      </c>
      <c r="J26" s="3"/>
      <c r="O26" s="24"/>
      <c r="P26" s="23"/>
      <c r="Q26" s="23"/>
      <c r="R26" s="23"/>
      <c r="S26" s="23"/>
      <c r="T26" s="23"/>
      <c r="U26" s="23"/>
      <c r="V26" s="23"/>
    </row>
    <row r="27" spans="1:23" x14ac:dyDescent="0.25">
      <c r="A27" s="4" t="str">
        <f>'P4. 5 min-1 riego'!A24</f>
        <v>%Drenaje</v>
      </c>
      <c r="B27" s="3"/>
      <c r="C27" s="3">
        <f>'P4. 5 min-1 riego'!C24</f>
        <v>82.755265567765576</v>
      </c>
      <c r="D27" s="3"/>
      <c r="E27" s="3">
        <f>'P4. 5 min-1 riego'!E24</f>
        <v>31.90570113647037</v>
      </c>
      <c r="F27" s="3"/>
      <c r="G27" s="3">
        <f>'P4. 5 min-1 riego'!G24</f>
        <v>34.426847662141775</v>
      </c>
      <c r="H27" s="3"/>
      <c r="I27" s="3">
        <f>'P4. 5 min-1 riego'!I24</f>
        <v>54.492902930402927</v>
      </c>
      <c r="J27" s="3"/>
      <c r="O27" s="24"/>
      <c r="P27" s="23"/>
      <c r="Q27" s="23"/>
      <c r="R27" s="23"/>
      <c r="S27" s="23"/>
      <c r="T27" s="23"/>
      <c r="U27" s="23"/>
      <c r="V27" s="23"/>
    </row>
    <row r="28" spans="1:23" x14ac:dyDescent="0.25">
      <c r="O28" s="24"/>
      <c r="P28" s="23"/>
      <c r="Q28" s="23"/>
      <c r="R28" s="23"/>
      <c r="S28" s="23"/>
      <c r="T28" s="23"/>
      <c r="U28" s="23"/>
      <c r="V28" s="23"/>
    </row>
    <row r="29" spans="1:23" x14ac:dyDescent="0.25">
      <c r="A29" s="2" t="s">
        <v>34</v>
      </c>
      <c r="O29" s="24"/>
      <c r="P29" s="23"/>
      <c r="Q29" s="23"/>
      <c r="R29" s="23"/>
      <c r="S29" s="23"/>
      <c r="T29" s="23"/>
      <c r="U29" s="23"/>
      <c r="V29" s="23"/>
    </row>
    <row r="30" spans="1:23" x14ac:dyDescent="0.25">
      <c r="A30" s="4" t="str">
        <f>'P5. 5 min-8 riego (idem. P1)'!A20</f>
        <v>PROMEDIOS</v>
      </c>
      <c r="B30" s="4" t="str">
        <f>'P5. 5 min-8 riego (idem. P1)'!B20</f>
        <v>Contador</v>
      </c>
      <c r="C30" s="4" t="str">
        <f>'P5. 5 min-8 riego (idem. P1)'!C20</f>
        <v>Pluv. 1</v>
      </c>
      <c r="D30" s="4" t="str">
        <f>'P5. 5 min-8 riego (idem. P1)'!D20</f>
        <v>Q max. 1 (l/h)</v>
      </c>
      <c r="E30" s="4" t="str">
        <f>'P5. 5 min-8 riego (idem. P1)'!E20</f>
        <v>Pluv. 2</v>
      </c>
      <c r="F30" s="4" t="str">
        <f>'P5. 5 min-8 riego (idem. P1)'!F20</f>
        <v>Q max. 2 (l/h)</v>
      </c>
      <c r="G30" s="4" t="str">
        <f>'P5. 5 min-8 riego (idem. P1)'!G20</f>
        <v>Pluv. 3</v>
      </c>
      <c r="H30" s="4" t="str">
        <f>'P5. 5 min-8 riego (idem. P1)'!H20</f>
        <v>Q max. 3 (l/h)</v>
      </c>
      <c r="I30" s="4" t="str">
        <f>'P5. 5 min-8 riego (idem. P1)'!I20</f>
        <v>Pluv. 4</v>
      </c>
      <c r="J30" s="4" t="str">
        <f>'P5. 5 min-8 riego (idem. P1)'!J20</f>
        <v>Q max. 4 (l/h)</v>
      </c>
      <c r="O30" s="23"/>
      <c r="P30" s="23"/>
      <c r="Q30" s="23"/>
      <c r="R30" s="23"/>
      <c r="S30" s="23"/>
      <c r="T30" s="23"/>
      <c r="U30" s="23"/>
      <c r="V30" s="23"/>
    </row>
    <row r="31" spans="1:23" x14ac:dyDescent="0.25">
      <c r="A31" s="4" t="str">
        <f>'P5. 5 min-8 riego (idem. P1)'!A21</f>
        <v>Total pulsos/dia</v>
      </c>
      <c r="B31" s="3">
        <f>'P5. 5 min-8 riego (idem. P1)'!B21</f>
        <v>103</v>
      </c>
      <c r="C31" s="3">
        <f>'P5. 5 min-8 riego (idem. P1)'!C21</f>
        <v>3962.6666666666665</v>
      </c>
      <c r="D31" s="3">
        <f>'P5. 5 min-8 riego (idem. P1)'!D21</f>
        <v>7.96875</v>
      </c>
      <c r="E31" s="3">
        <f>'P5. 5 min-8 riego (idem. P1)'!E21</f>
        <v>2697.3333333333335</v>
      </c>
      <c r="F31" s="3">
        <f>'P5. 5 min-8 riego (idem. P1)'!F21</f>
        <v>21.666666666666668</v>
      </c>
      <c r="G31" s="3">
        <f>'P5. 5 min-8 riego (idem. P1)'!G21</f>
        <v>2958.3333333333335</v>
      </c>
      <c r="H31" s="3">
        <f>'P5. 5 min-8 riego (idem. P1)'!H21</f>
        <v>5.2941176470588234</v>
      </c>
      <c r="I31" s="3">
        <f>'P5. 5 min-8 riego (idem. P1)'!I21</f>
        <v>3660.3333333333335</v>
      </c>
      <c r="J31" s="3">
        <f>'P5. 5 min-8 riego (idem. P1)'!J21</f>
        <v>5.9375</v>
      </c>
    </row>
    <row r="32" spans="1:23" x14ac:dyDescent="0.25">
      <c r="A32" s="4" t="str">
        <f>'P5. 5 min-8 riego (idem. P1)'!A22</f>
        <v>Vol. (L/dia)</v>
      </c>
      <c r="B32" s="3">
        <f>'P5. 5 min-8 riego (idem. P1)'!B22</f>
        <v>103</v>
      </c>
      <c r="C32" s="3">
        <f>'P5. 5 min-8 riego (idem. P1)'!C22</f>
        <v>30.958333333333332</v>
      </c>
      <c r="D32" s="3"/>
      <c r="E32" s="3">
        <f>'P5. 5 min-8 riego (idem. P1)'!E22</f>
        <v>17.290598290598293</v>
      </c>
      <c r="F32" s="3"/>
      <c r="G32" s="3">
        <f>'P5. 5 min-8 riego (idem. P1)'!G22</f>
        <v>21.752450980392155</v>
      </c>
      <c r="H32" s="3"/>
      <c r="I32" s="3">
        <f>'P5. 5 min-8 riego (idem. P1)'!I22</f>
        <v>28.596354166666668</v>
      </c>
      <c r="J32" s="3"/>
    </row>
    <row r="33" spans="1:10" x14ac:dyDescent="0.25">
      <c r="A33" s="4" t="str">
        <f>'P5. 5 min-8 riego (idem. P1)'!A23</f>
        <v>Vol. Entrada Mod.</v>
      </c>
      <c r="B33" s="3">
        <f>'P5. 5 min-8 riego (idem. P1)'!B23</f>
        <v>25.75</v>
      </c>
      <c r="C33" s="3">
        <f>'P5. 5 min-8 riego (idem. P1)'!C23</f>
        <v>25.75</v>
      </c>
      <c r="D33" s="3"/>
      <c r="E33" s="3">
        <f>'P5. 5 min-8 riego (idem. P1)'!E23</f>
        <v>25.75</v>
      </c>
      <c r="F33" s="3"/>
      <c r="G33" s="3">
        <f>'P5. 5 min-8 riego (idem. P1)'!G23</f>
        <v>25.75</v>
      </c>
      <c r="H33" s="3"/>
      <c r="I33" s="3">
        <f>'P5. 5 min-8 riego (idem. P1)'!I23</f>
        <v>25.75</v>
      </c>
      <c r="J33" s="3"/>
    </row>
    <row r="34" spans="1:10" x14ac:dyDescent="0.25">
      <c r="A34" s="4" t="str">
        <f>'P5. 5 min-8 riego (idem. P1)'!A24</f>
        <v>%Drenaje</v>
      </c>
      <c r="B34" s="3"/>
      <c r="C34" s="3">
        <f>'P5. 5 min-8 riego (idem. P1)'!C24</f>
        <v>120.254829200164</v>
      </c>
      <c r="D34" s="3"/>
      <c r="E34" s="3">
        <f>'P5. 5 min-8 riego (idem. P1)'!E24</f>
        <v>67.18104040732868</v>
      </c>
      <c r="F34" s="3"/>
      <c r="G34" s="3">
        <f>'P5. 5 min-8 riego (idem. P1)'!G24</f>
        <v>84.488377897396276</v>
      </c>
      <c r="H34" s="3"/>
      <c r="I34" s="3">
        <f>'P5. 5 min-8 riego (idem. P1)'!I24</f>
        <v>111.11739376949436</v>
      </c>
      <c r="J34" s="3"/>
    </row>
    <row r="36" spans="1:10" x14ac:dyDescent="0.25">
      <c r="A36" s="2" t="s">
        <v>31</v>
      </c>
    </row>
    <row r="37" spans="1:10" x14ac:dyDescent="0.25">
      <c r="A37" s="4" t="str">
        <f>'P6. 10 min - 4 riego'!A26</f>
        <v>PROMEDIOS</v>
      </c>
      <c r="B37" s="4" t="str">
        <f>'P6. 10 min - 4 riego'!B26</f>
        <v>Contador</v>
      </c>
      <c r="C37" s="4" t="str">
        <f>'P6. 10 min - 4 riego'!C26</f>
        <v>Pluv. 1</v>
      </c>
      <c r="D37" s="4" t="str">
        <f>'P6. 10 min - 4 riego'!D26</f>
        <v>Q max. 1 (l/h)</v>
      </c>
      <c r="E37" s="4" t="str">
        <f>'P6. 10 min - 4 riego'!E26</f>
        <v>Pluv. 2</v>
      </c>
      <c r="F37" s="4" t="str">
        <f>'P6. 10 min - 4 riego'!F26</f>
        <v>Q max. 2 (l/h)</v>
      </c>
      <c r="G37" s="4" t="str">
        <f>'P6. 10 min - 4 riego'!G26</f>
        <v>Pluv. 3</v>
      </c>
      <c r="H37" s="4" t="str">
        <f>'P6. 10 min - 4 riego'!H26</f>
        <v>Q max. 3 (l/h)</v>
      </c>
      <c r="I37" s="4" t="str">
        <f>'P6. 10 min - 4 riego'!I26</f>
        <v>Pluv. 4</v>
      </c>
      <c r="J37" s="4" t="str">
        <f>'P6. 10 min - 4 riego'!J26</f>
        <v>Q max. 4 (l/h)</v>
      </c>
    </row>
    <row r="38" spans="1:10" x14ac:dyDescent="0.25">
      <c r="A38" s="4" t="str">
        <f>'P6. 10 min - 4 riego'!A27</f>
        <v>Total pulsos/dia</v>
      </c>
      <c r="B38" s="3">
        <f>'P6. 10 min - 4 riego'!B27</f>
        <v>96.75</v>
      </c>
      <c r="C38" s="3">
        <f>'P6. 10 min - 4 riego'!C27</f>
        <v>3402.5</v>
      </c>
      <c r="D38" s="3">
        <f>'P6. 10 min - 4 riego'!D27</f>
        <v>16.875</v>
      </c>
      <c r="E38" s="3">
        <f>'P6. 10 min - 4 riego'!E27</f>
        <v>2661.25</v>
      </c>
      <c r="F38" s="3">
        <f>'P6. 10 min - 4 riego'!F27</f>
        <v>19.326923076923077</v>
      </c>
      <c r="G38" s="3">
        <f>'P6. 10 min - 4 riego'!G27</f>
        <v>2335.25</v>
      </c>
      <c r="H38" s="3">
        <f>'P6. 10 min - 4 riego'!H27</f>
        <v>13.786764705882351</v>
      </c>
      <c r="I38" s="3">
        <f>'P6. 10 min - 4 riego'!I27</f>
        <v>3067.5</v>
      </c>
      <c r="J38" s="3">
        <f>'P6. 10 min - 4 riego'!J27</f>
        <v>20.390625</v>
      </c>
    </row>
    <row r="39" spans="1:10" x14ac:dyDescent="0.25">
      <c r="A39" s="4" t="str">
        <f>'P6. 10 min - 4 riego'!A28</f>
        <v>Vol. (L/dia)</v>
      </c>
      <c r="B39" s="3">
        <f>'P6. 10 min - 4 riego'!B28</f>
        <v>96.75</v>
      </c>
      <c r="C39" s="3">
        <f>'P6. 10 min - 4 riego'!C28</f>
        <v>26.58203125</v>
      </c>
      <c r="D39" s="3"/>
      <c r="E39" s="3">
        <f>'P6. 10 min - 4 riego'!E28</f>
        <v>17.059294871794872</v>
      </c>
      <c r="F39" s="3"/>
      <c r="G39" s="3">
        <f>'P6. 10 min - 4 riego'!G28</f>
        <v>17.170955882352938</v>
      </c>
      <c r="H39" s="3"/>
      <c r="I39" s="3">
        <f>'P6. 10 min - 4 riego'!I28</f>
        <v>23.96484375</v>
      </c>
      <c r="J39" s="3"/>
    </row>
    <row r="40" spans="1:10" x14ac:dyDescent="0.25">
      <c r="A40" s="4" t="str">
        <f>'P6. 10 min - 4 riego'!A29</f>
        <v>Vol. Entrada Mod.</v>
      </c>
      <c r="B40" s="3">
        <f>'P6. 10 min - 4 riego'!B29</f>
        <v>24.1875</v>
      </c>
      <c r="C40" s="3">
        <f>'P6. 10 min - 4 riego'!C29</f>
        <v>24.1875</v>
      </c>
      <c r="D40" s="3"/>
      <c r="E40" s="3">
        <f>'P6. 10 min - 4 riego'!E29</f>
        <v>24.1875</v>
      </c>
      <c r="F40" s="3"/>
      <c r="G40" s="3">
        <f>'P6. 10 min - 4 riego'!G29</f>
        <v>24.1875</v>
      </c>
      <c r="H40" s="3"/>
      <c r="I40" s="3">
        <f>'P6. 10 min - 4 riego'!I29</f>
        <v>24.1875</v>
      </c>
      <c r="J40" s="3"/>
    </row>
    <row r="41" spans="1:10" x14ac:dyDescent="0.25">
      <c r="A41" s="4" t="str">
        <f>'P6. 10 min - 4 riego'!A30</f>
        <v>%Drenaje</v>
      </c>
      <c r="B41" s="3"/>
      <c r="C41" s="3">
        <f>'P6. 10 min - 4 riego'!C30</f>
        <v>109.88765405782496</v>
      </c>
      <c r="D41" s="3"/>
      <c r="E41" s="3">
        <f>'P6. 10 min - 4 riego'!E30</f>
        <v>70.535489624707523</v>
      </c>
      <c r="F41" s="3"/>
      <c r="G41" s="3">
        <f>'P6. 10 min - 4 riego'!G30</f>
        <v>71.018245605350103</v>
      </c>
      <c r="H41" s="3"/>
      <c r="I41" s="3">
        <f>'P6. 10 min - 4 riego'!I30</f>
        <v>99.091254346285453</v>
      </c>
      <c r="J41" s="3"/>
    </row>
    <row r="43" spans="1:10" x14ac:dyDescent="0.25">
      <c r="A43" s="2" t="s">
        <v>32</v>
      </c>
    </row>
    <row r="44" spans="1:10" x14ac:dyDescent="0.25">
      <c r="A44" s="4" t="str">
        <f>'P7. 20 min - 2 riegos'!A20</f>
        <v>PROMEDIOS</v>
      </c>
      <c r="B44" s="4" t="str">
        <f>'P7. 20 min - 2 riegos'!B20</f>
        <v>Contador</v>
      </c>
      <c r="C44" s="4" t="str">
        <f>'P7. 20 min - 2 riegos'!C20</f>
        <v>Pluv. 1</v>
      </c>
      <c r="D44" s="4" t="str">
        <f>'P7. 20 min - 2 riegos'!D20</f>
        <v>Q max. 1 (l/h)</v>
      </c>
      <c r="E44" s="4" t="str">
        <f>'P7. 20 min - 2 riegos'!E20</f>
        <v>Pluv. 2</v>
      </c>
      <c r="F44" s="4" t="str">
        <f>'P7. 20 min - 2 riegos'!F20</f>
        <v>Q max. 2 (l/h)</v>
      </c>
      <c r="G44" s="4" t="str">
        <f>'P7. 20 min - 2 riegos'!G20</f>
        <v>Pluv. 3</v>
      </c>
      <c r="H44" s="4" t="str">
        <f>'P7. 20 min - 2 riegos'!H20</f>
        <v>Q max. 3 (l/h)</v>
      </c>
      <c r="I44" s="4" t="str">
        <f>'P7. 20 min - 2 riegos'!I20</f>
        <v>Pluv. 4</v>
      </c>
      <c r="J44" s="4" t="str">
        <f>'P7. 20 min - 2 riegos'!J20</f>
        <v>Q max. 4 (l/h)</v>
      </c>
    </row>
    <row r="45" spans="1:10" x14ac:dyDescent="0.25">
      <c r="A45" s="4" t="str">
        <f>'P7. 20 min - 2 riegos'!A21</f>
        <v>Total pulsos/dia</v>
      </c>
      <c r="B45" s="3">
        <f>'P7. 20 min - 2 riegos'!B21</f>
        <v>95</v>
      </c>
      <c r="C45" s="3">
        <f>'P7. 20 min - 2 riegos'!C21</f>
        <v>3006.3333333333335</v>
      </c>
      <c r="D45" s="3">
        <f>'P7. 20 min - 2 riegos'!D21</f>
        <v>36.40625</v>
      </c>
      <c r="E45" s="3">
        <f>'P7. 20 min - 2 riegos'!E21</f>
        <v>2513.6666666666665</v>
      </c>
      <c r="F45" s="3">
        <f>'P7. 20 min - 2 riegos'!F21</f>
        <v>23.333333333333332</v>
      </c>
      <c r="G45" s="3">
        <f>'P7. 20 min - 2 riegos'!G21</f>
        <v>2166</v>
      </c>
      <c r="H45" s="3">
        <f>'P7. 20 min - 2 riegos'!H21</f>
        <v>21.323529411764707</v>
      </c>
      <c r="I45" s="3">
        <f>'P7. 20 min - 2 riegos'!I21</f>
        <v>2873</v>
      </c>
      <c r="J45" s="3">
        <f>'P7. 20 min - 2 riegos'!J21</f>
        <v>28.125</v>
      </c>
    </row>
    <row r="46" spans="1:10" x14ac:dyDescent="0.25">
      <c r="A46" s="4" t="str">
        <f>'P7. 20 min - 2 riegos'!A22</f>
        <v>Vol. (L/dia)</v>
      </c>
      <c r="B46" s="3">
        <f>'P7. 20 min - 2 riegos'!B22</f>
        <v>95</v>
      </c>
      <c r="C46" s="3">
        <f>'P7. 20 min - 2 riegos'!C22</f>
        <v>23.486979166666668</v>
      </c>
      <c r="D46" s="3"/>
      <c r="E46" s="3">
        <f>'P7. 20 min - 2 riegos'!E22</f>
        <v>16.113247863247864</v>
      </c>
      <c r="F46" s="3"/>
      <c r="G46" s="3">
        <f>'P7. 20 min - 2 riegos'!G22</f>
        <v>15.926470588235295</v>
      </c>
      <c r="H46" s="3"/>
      <c r="I46" s="3">
        <f>'P7. 20 min - 2 riegos'!I22</f>
        <v>22.4453125</v>
      </c>
      <c r="J46" s="3"/>
    </row>
    <row r="47" spans="1:10" x14ac:dyDescent="0.25">
      <c r="A47" s="4" t="str">
        <f>'P7. 20 min - 2 riegos'!A23</f>
        <v>Vol. Entrada Mod.</v>
      </c>
      <c r="B47" s="3">
        <f>'P7. 20 min - 2 riegos'!B23</f>
        <v>23.75</v>
      </c>
      <c r="C47" s="3">
        <f>'P7. 20 min - 2 riegos'!C23</f>
        <v>23.75</v>
      </c>
      <c r="D47" s="3"/>
      <c r="E47" s="3">
        <f>'P7. 20 min - 2 riegos'!E23</f>
        <v>23.75</v>
      </c>
      <c r="F47" s="3"/>
      <c r="G47" s="3">
        <f>'P7. 20 min - 2 riegos'!G23</f>
        <v>23.75</v>
      </c>
      <c r="H47" s="3"/>
      <c r="I47" s="3">
        <f>'P7. 20 min - 2 riegos'!I23</f>
        <v>23.75</v>
      </c>
      <c r="J47" s="3"/>
    </row>
    <row r="48" spans="1:10" x14ac:dyDescent="0.25">
      <c r="A48" s="4" t="str">
        <f>'P7. 20 min - 2 riegos'!A24</f>
        <v>%Drenaje</v>
      </c>
      <c r="B48" s="3"/>
      <c r="C48" s="3">
        <f>'P7. 20 min - 2 riegos'!C24</f>
        <v>98.875621481319001</v>
      </c>
      <c r="D48" s="3"/>
      <c r="E48" s="3">
        <f>'P7. 20 min - 2 riegos'!E24</f>
        <v>67.857511112610908</v>
      </c>
      <c r="F48" s="3"/>
      <c r="G48" s="3">
        <f>'P7. 20 min - 2 riegos'!G24</f>
        <v>67.0754680463982</v>
      </c>
      <c r="H48" s="3"/>
      <c r="I48" s="3">
        <f>'P7. 20 min - 2 riegos'!I24</f>
        <v>94.533477736345688</v>
      </c>
      <c r="J48" s="3"/>
    </row>
    <row r="50" spans="1:10" x14ac:dyDescent="0.25">
      <c r="A50" s="2" t="s">
        <v>33</v>
      </c>
    </row>
    <row r="51" spans="1:10" x14ac:dyDescent="0.25">
      <c r="A51" s="7" t="str">
        <f>'P8. 40 min - 1 riego'!A20</f>
        <v>PROMEDIOS</v>
      </c>
      <c r="B51" s="7" t="str">
        <f>'P8. 40 min - 1 riego'!B20</f>
        <v>Contador</v>
      </c>
      <c r="C51" s="7" t="str">
        <f>'P8. 40 min - 1 riego'!C20</f>
        <v>Pluv. 1</v>
      </c>
      <c r="D51" s="7" t="str">
        <f>'P8. 40 min - 1 riego'!D20</f>
        <v>Q max. 1 (l/h)</v>
      </c>
      <c r="E51" s="7" t="str">
        <f>'P8. 40 min - 1 riego'!E20</f>
        <v>Pluv. 2</v>
      </c>
      <c r="F51" s="7" t="str">
        <f>'P8. 40 min - 1 riego'!F20</f>
        <v>Q max. 2 (l/h)</v>
      </c>
      <c r="G51" s="7" t="str">
        <f>'P8. 40 min - 1 riego'!G20</f>
        <v>Pluv. 3</v>
      </c>
      <c r="H51" s="7" t="str">
        <f>'P8. 40 min - 1 riego'!H20</f>
        <v>Q max. 3 (l/h)</v>
      </c>
      <c r="I51" s="7" t="str">
        <f>'P8. 40 min - 1 riego'!I20</f>
        <v>Pluv. 4</v>
      </c>
      <c r="J51" s="7" t="str">
        <f>'P8. 40 min - 1 riego'!J20</f>
        <v>Q max. 4 (l/h)</v>
      </c>
    </row>
    <row r="52" spans="1:10" x14ac:dyDescent="0.25">
      <c r="A52" s="7" t="str">
        <f>'P8. 40 min - 1 riego'!A21</f>
        <v>Total pulsos/dia</v>
      </c>
      <c r="B52" s="3">
        <f>'P8. 40 min - 1 riego'!B21</f>
        <v>91.666666666666671</v>
      </c>
      <c r="C52" s="3">
        <f>'P8. 40 min - 1 riego'!C21</f>
        <v>2816</v>
      </c>
      <c r="D52" s="3">
        <f>'P8. 40 min - 1 riego'!D21</f>
        <v>37.03125</v>
      </c>
      <c r="E52" s="3">
        <f>'P8. 40 min - 1 riego'!E21</f>
        <v>2330.6666666666665</v>
      </c>
      <c r="F52" s="3">
        <f>'P8. 40 min - 1 riego'!F21</f>
        <v>24.871794871794872</v>
      </c>
      <c r="G52" s="3">
        <f>'P8. 40 min - 1 riego'!G21</f>
        <v>2092.3333333333335</v>
      </c>
      <c r="H52" s="3">
        <f>'P8. 40 min - 1 riego'!H21</f>
        <v>24.117647058823525</v>
      </c>
      <c r="I52" s="3">
        <f>'P8. 40 min - 1 riego'!I21</f>
        <v>2676.6666666666665</v>
      </c>
      <c r="J52" s="3">
        <f>'P8. 40 min - 1 riego'!J21</f>
        <v>31.5625</v>
      </c>
    </row>
    <row r="53" spans="1:10" x14ac:dyDescent="0.25">
      <c r="A53" s="7" t="str">
        <f>'P8. 40 min - 1 riego'!A22</f>
        <v>Vol. (L/dia)</v>
      </c>
      <c r="B53" s="3">
        <f>'P8. 40 min - 1 riego'!B22</f>
        <v>91.666666666666671</v>
      </c>
      <c r="C53" s="3">
        <f>'P8. 40 min - 1 riego'!C22</f>
        <v>22</v>
      </c>
      <c r="D53" s="3"/>
      <c r="E53" s="3">
        <f>'P8. 40 min - 1 riego'!E22</f>
        <v>14.940170940170942</v>
      </c>
      <c r="F53" s="3"/>
      <c r="G53" s="3">
        <f>'P8. 40 min - 1 riego'!G22</f>
        <v>15.384803921568627</v>
      </c>
      <c r="H53" s="3"/>
      <c r="I53" s="3">
        <f>'P8. 40 min - 1 riego'!I22</f>
        <v>20.911458333333332</v>
      </c>
      <c r="J53" s="3"/>
    </row>
    <row r="54" spans="1:10" x14ac:dyDescent="0.25">
      <c r="A54" s="7" t="str">
        <f>'P8. 40 min - 1 riego'!A23</f>
        <v>Vol. Entrada Mod.</v>
      </c>
      <c r="B54" s="3">
        <f>'P8. 40 min - 1 riego'!B23</f>
        <v>22.916666666666668</v>
      </c>
      <c r="C54" s="3">
        <f>'P8. 40 min - 1 riego'!C23</f>
        <v>22.916666666666668</v>
      </c>
      <c r="D54" s="3"/>
      <c r="E54" s="3">
        <f>'P8. 40 min - 1 riego'!E23</f>
        <v>22.916666666666668</v>
      </c>
      <c r="F54" s="3"/>
      <c r="G54" s="3">
        <f>'P8. 40 min - 1 riego'!G23</f>
        <v>22.916666666666668</v>
      </c>
      <c r="H54" s="3"/>
      <c r="I54" s="3">
        <f>'P8. 40 min - 1 riego'!I23</f>
        <v>22.916666666666668</v>
      </c>
      <c r="J54" s="3"/>
    </row>
    <row r="55" spans="1:10" x14ac:dyDescent="0.25">
      <c r="A55" s="7" t="str">
        <f>'P8. 40 min - 1 riego'!A24</f>
        <v>%Drenaje</v>
      </c>
      <c r="B55" s="3"/>
      <c r="C55" s="3">
        <f>'P8. 40 min - 1 riego'!C24</f>
        <v>96.041368052237615</v>
      </c>
      <c r="D55" s="3"/>
      <c r="E55" s="3">
        <f>'P8. 40 min - 1 riego'!E24</f>
        <v>65.219228931603524</v>
      </c>
      <c r="F55" s="3"/>
      <c r="G55" s="3">
        <f>'P8. 40 min - 1 riego'!G24</f>
        <v>67.163420552167352</v>
      </c>
      <c r="H55" s="3"/>
      <c r="I55" s="3">
        <f>'P8. 40 min - 1 riego'!I24</f>
        <v>91.284564620162442</v>
      </c>
      <c r="J55" s="3"/>
    </row>
  </sheetData>
  <mergeCells count="8">
    <mergeCell ref="W1:Y1"/>
    <mergeCell ref="U1:V1"/>
    <mergeCell ref="O1:P1"/>
    <mergeCell ref="L1:L2"/>
    <mergeCell ref="M1:M2"/>
    <mergeCell ref="N1:N2"/>
    <mergeCell ref="Q1:R1"/>
    <mergeCell ref="S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33" sqref="F33"/>
    </sheetView>
  </sheetViews>
  <sheetFormatPr baseColWidth="10" defaultRowHeight="15" x14ac:dyDescent="0.25"/>
  <cols>
    <col min="1" max="1" width="16.85546875" bestFit="1" customWidth="1"/>
  </cols>
  <sheetData>
    <row r="1" spans="1:10" x14ac:dyDescent="0.25">
      <c r="A1" s="6">
        <v>42729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s="1">
        <v>104</v>
      </c>
      <c r="C2" s="1">
        <v>3814</v>
      </c>
      <c r="D2" s="1">
        <v>11.25</v>
      </c>
      <c r="E2" s="1">
        <v>2428</v>
      </c>
      <c r="F2" s="1">
        <v>25</v>
      </c>
      <c r="G2" s="1">
        <v>2839</v>
      </c>
      <c r="H2" s="1">
        <v>5.7352941176470589</v>
      </c>
      <c r="I2" s="1">
        <v>3295</v>
      </c>
      <c r="J2" s="1">
        <v>6.5625</v>
      </c>
    </row>
    <row r="3" spans="1:10" x14ac:dyDescent="0.25">
      <c r="A3" t="s">
        <v>10</v>
      </c>
      <c r="B3" s="1">
        <v>104</v>
      </c>
      <c r="C3" s="1">
        <v>29.796875</v>
      </c>
      <c r="D3" s="1"/>
      <c r="E3" s="1">
        <v>15.564102564102564</v>
      </c>
      <c r="F3" s="1"/>
      <c r="G3" s="1">
        <v>20.875</v>
      </c>
      <c r="H3" s="1"/>
      <c r="I3" s="1">
        <v>25.7421875</v>
      </c>
      <c r="J3" s="1"/>
    </row>
    <row r="4" spans="1:10" x14ac:dyDescent="0.25">
      <c r="A4" t="s">
        <v>11</v>
      </c>
      <c r="B4" s="1">
        <v>26</v>
      </c>
      <c r="C4" s="1">
        <v>26</v>
      </c>
      <c r="D4" s="1"/>
      <c r="E4" s="1">
        <v>26</v>
      </c>
      <c r="F4" s="1"/>
      <c r="G4" s="1">
        <v>26</v>
      </c>
      <c r="H4" s="1"/>
      <c r="I4" s="1">
        <v>26</v>
      </c>
      <c r="J4" s="1"/>
    </row>
    <row r="5" spans="1:10" x14ac:dyDescent="0.25">
      <c r="A5" t="s">
        <v>12</v>
      </c>
      <c r="B5" s="1"/>
      <c r="C5" s="1">
        <v>114.60336538461537</v>
      </c>
      <c r="D5" s="1"/>
      <c r="E5" s="1">
        <v>59.861932938856008</v>
      </c>
      <c r="F5" s="1"/>
      <c r="G5" s="1">
        <v>80.288461538461547</v>
      </c>
      <c r="H5" s="1"/>
      <c r="I5" s="1">
        <v>99.008413461538453</v>
      </c>
      <c r="J5" s="1"/>
    </row>
    <row r="7" spans="1:10" x14ac:dyDescent="0.25">
      <c r="A7" s="6">
        <v>42730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1:10" x14ac:dyDescent="0.25">
      <c r="A8" t="s">
        <v>9</v>
      </c>
      <c r="B8">
        <v>103</v>
      </c>
      <c r="C8">
        <v>4048</v>
      </c>
      <c r="D8">
        <v>6.5625</v>
      </c>
      <c r="E8">
        <v>2876</v>
      </c>
      <c r="F8">
        <v>23.846153846153847</v>
      </c>
      <c r="G8">
        <v>3114</v>
      </c>
      <c r="H8">
        <v>5.7352941176470589</v>
      </c>
      <c r="I8">
        <v>3813</v>
      </c>
      <c r="J8">
        <v>6.09375</v>
      </c>
    </row>
    <row r="9" spans="1:10" x14ac:dyDescent="0.25">
      <c r="A9" t="s">
        <v>10</v>
      </c>
      <c r="B9">
        <v>103</v>
      </c>
      <c r="C9">
        <v>31.625</v>
      </c>
      <c r="E9">
        <v>18.435897435897438</v>
      </c>
      <c r="G9">
        <v>22.897058823529409</v>
      </c>
      <c r="I9">
        <v>29.7890625</v>
      </c>
    </row>
    <row r="10" spans="1:10" x14ac:dyDescent="0.25">
      <c r="A10" t="s">
        <v>11</v>
      </c>
      <c r="B10">
        <v>25.75</v>
      </c>
      <c r="C10">
        <v>25.75</v>
      </c>
      <c r="E10">
        <v>25.75</v>
      </c>
      <c r="G10">
        <v>25.75</v>
      </c>
      <c r="I10">
        <v>25.75</v>
      </c>
    </row>
    <row r="11" spans="1:10" x14ac:dyDescent="0.25">
      <c r="A11" t="s">
        <v>12</v>
      </c>
      <c r="C11">
        <v>122.81553398058252</v>
      </c>
      <c r="E11">
        <v>71.595718197659949</v>
      </c>
      <c r="G11">
        <v>88.920616790405475</v>
      </c>
      <c r="I11">
        <v>115.68567961165049</v>
      </c>
    </row>
    <row r="13" spans="1:10" x14ac:dyDescent="0.25">
      <c r="A13" s="6">
        <v>42731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0" x14ac:dyDescent="0.25">
      <c r="A14" t="s">
        <v>9</v>
      </c>
      <c r="B14">
        <v>102</v>
      </c>
      <c r="C14">
        <v>4026</v>
      </c>
      <c r="D14">
        <v>6.09375</v>
      </c>
      <c r="E14">
        <v>2788</v>
      </c>
      <c r="F14">
        <v>16.153846153846153</v>
      </c>
      <c r="G14">
        <v>2922</v>
      </c>
      <c r="H14">
        <v>4.4117647058823533</v>
      </c>
      <c r="I14">
        <v>3873</v>
      </c>
      <c r="J14">
        <v>5.15625</v>
      </c>
    </row>
    <row r="15" spans="1:10" x14ac:dyDescent="0.25">
      <c r="A15" t="s">
        <v>10</v>
      </c>
      <c r="B15">
        <v>102</v>
      </c>
      <c r="C15">
        <v>31.453125</v>
      </c>
      <c r="E15">
        <v>17.871794871794872</v>
      </c>
      <c r="G15">
        <v>21.485294117647062</v>
      </c>
      <c r="I15">
        <v>30.2578125</v>
      </c>
    </row>
    <row r="16" spans="1:10" x14ac:dyDescent="0.25">
      <c r="A16" t="s">
        <v>11</v>
      </c>
      <c r="B16">
        <v>25.5</v>
      </c>
      <c r="C16">
        <v>25.5</v>
      </c>
      <c r="E16">
        <v>25.5</v>
      </c>
      <c r="G16">
        <v>25.5</v>
      </c>
      <c r="I16">
        <v>25.5</v>
      </c>
    </row>
    <row r="17" spans="1:10" x14ac:dyDescent="0.25">
      <c r="A17" t="s">
        <v>12</v>
      </c>
      <c r="C17">
        <v>123.34558823529412</v>
      </c>
      <c r="E17">
        <v>70.085470085470092</v>
      </c>
      <c r="G17">
        <v>84.256055363321821</v>
      </c>
      <c r="I17">
        <v>118.65808823529412</v>
      </c>
    </row>
    <row r="20" spans="1:10" x14ac:dyDescent="0.25">
      <c r="A20" s="5" t="s">
        <v>35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</row>
    <row r="21" spans="1:10" x14ac:dyDescent="0.25">
      <c r="A21" t="s">
        <v>9</v>
      </c>
      <c r="B21" s="3">
        <f>AVERAGE(B2,B8,B14)</f>
        <v>103</v>
      </c>
      <c r="C21" s="3">
        <f>AVERAGE(C2,C8,C14)</f>
        <v>3962.6666666666665</v>
      </c>
      <c r="D21" s="3">
        <f>AVERAGE(D2,D8,D14)</f>
        <v>7.96875</v>
      </c>
      <c r="E21" s="3">
        <f t="shared" ref="E21:J24" si="0">AVERAGE(E2,E8,E14)</f>
        <v>2697.3333333333335</v>
      </c>
      <c r="F21" s="3">
        <f t="shared" si="0"/>
        <v>21.666666666666668</v>
      </c>
      <c r="G21" s="3">
        <f t="shared" si="0"/>
        <v>2958.3333333333335</v>
      </c>
      <c r="H21" s="3">
        <f t="shared" si="0"/>
        <v>5.2941176470588234</v>
      </c>
      <c r="I21" s="3">
        <f t="shared" si="0"/>
        <v>3660.3333333333335</v>
      </c>
      <c r="J21" s="3">
        <f t="shared" si="0"/>
        <v>5.9375</v>
      </c>
    </row>
    <row r="22" spans="1:10" x14ac:dyDescent="0.25">
      <c r="A22" t="s">
        <v>10</v>
      </c>
      <c r="B22" s="3">
        <f>AVERAGE(B3,B9,B15)</f>
        <v>103</v>
      </c>
      <c r="C22" s="3">
        <f>AVERAGE(C3,C9,C15)</f>
        <v>30.958333333333332</v>
      </c>
      <c r="D22" s="3"/>
      <c r="E22" s="3">
        <f t="shared" si="0"/>
        <v>17.290598290598293</v>
      </c>
      <c r="F22" s="3"/>
      <c r="G22" s="3">
        <f t="shared" si="0"/>
        <v>21.752450980392155</v>
      </c>
      <c r="H22" s="3"/>
      <c r="I22" s="3">
        <f t="shared" si="0"/>
        <v>28.596354166666668</v>
      </c>
      <c r="J22" s="3"/>
    </row>
    <row r="23" spans="1:10" x14ac:dyDescent="0.25">
      <c r="A23" t="s">
        <v>11</v>
      </c>
      <c r="B23" s="3">
        <f>AVERAGE(B4,B10,B16)</f>
        <v>25.75</v>
      </c>
      <c r="C23" s="3">
        <f>AVERAGE(C4,C10,C16)</f>
        <v>25.75</v>
      </c>
      <c r="D23" s="3"/>
      <c r="E23" s="3">
        <f t="shared" si="0"/>
        <v>25.75</v>
      </c>
      <c r="F23" s="3"/>
      <c r="G23" s="3">
        <f t="shared" si="0"/>
        <v>25.75</v>
      </c>
      <c r="H23" s="3"/>
      <c r="I23" s="3">
        <f t="shared" si="0"/>
        <v>25.75</v>
      </c>
      <c r="J23" s="3"/>
    </row>
    <row r="24" spans="1:10" x14ac:dyDescent="0.25">
      <c r="A24" t="s">
        <v>12</v>
      </c>
      <c r="B24" s="3"/>
      <c r="C24" s="3">
        <f>AVERAGE(C5,C11,C17)</f>
        <v>120.254829200164</v>
      </c>
      <c r="D24" s="3"/>
      <c r="E24" s="3">
        <f>AVERAGE(E5,E11,E17)</f>
        <v>67.18104040732868</v>
      </c>
      <c r="F24" s="3"/>
      <c r="G24" s="3">
        <f t="shared" si="0"/>
        <v>84.488377897396276</v>
      </c>
      <c r="H24" s="3"/>
      <c r="I24" s="3">
        <f t="shared" si="0"/>
        <v>111.11739376949436</v>
      </c>
      <c r="J2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6" sqref="A26:J30"/>
    </sheetView>
  </sheetViews>
  <sheetFormatPr baseColWidth="10" defaultRowHeight="15" x14ac:dyDescent="0.25"/>
  <cols>
    <col min="3" max="3" width="12" bestFit="1" customWidth="1"/>
    <col min="5" max="5" width="12" bestFit="1" customWidth="1"/>
    <col min="6" max="6" width="13" bestFit="1" customWidth="1"/>
  </cols>
  <sheetData>
    <row r="1" spans="1:10" x14ac:dyDescent="0.25">
      <c r="A1" s="5">
        <v>42733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s="1">
        <v>52</v>
      </c>
      <c r="C2" s="1">
        <v>1840</v>
      </c>
      <c r="D2" s="1">
        <v>2.8125</v>
      </c>
      <c r="E2" s="1">
        <v>1315</v>
      </c>
      <c r="F2" s="1">
        <v>9.615384615384615</v>
      </c>
      <c r="G2" s="1">
        <v>1255</v>
      </c>
      <c r="H2" s="1">
        <v>2.2058823529411766</v>
      </c>
      <c r="I2" s="1">
        <v>1639</v>
      </c>
      <c r="J2" s="1">
        <v>2.34375</v>
      </c>
    </row>
    <row r="3" spans="1:10" x14ac:dyDescent="0.25">
      <c r="A3" t="s">
        <v>10</v>
      </c>
      <c r="B3" s="1">
        <v>52</v>
      </c>
      <c r="C3" s="1">
        <v>14.375</v>
      </c>
      <c r="D3" s="1"/>
      <c r="E3" s="1">
        <v>8.4294871794871806</v>
      </c>
      <c r="F3" s="1"/>
      <c r="G3" s="1">
        <v>9.227941176470587</v>
      </c>
      <c r="H3" s="1"/>
      <c r="I3" s="1">
        <v>12.8046875</v>
      </c>
      <c r="J3" s="1"/>
    </row>
    <row r="4" spans="1:10" x14ac:dyDescent="0.25">
      <c r="A4" t="s">
        <v>11</v>
      </c>
      <c r="B4" s="1">
        <v>13</v>
      </c>
      <c r="C4" s="1">
        <v>13</v>
      </c>
      <c r="D4" s="1"/>
      <c r="E4" s="1">
        <v>13</v>
      </c>
      <c r="F4" s="1"/>
      <c r="G4" s="1">
        <v>13</v>
      </c>
      <c r="H4" s="1"/>
      <c r="I4" s="1">
        <v>13</v>
      </c>
      <c r="J4" s="1"/>
    </row>
    <row r="5" spans="1:10" x14ac:dyDescent="0.25">
      <c r="A5" t="s">
        <v>12</v>
      </c>
      <c r="B5" s="1"/>
      <c r="C5" s="1">
        <v>110.57692307692308</v>
      </c>
      <c r="D5" s="1"/>
      <c r="E5" s="1">
        <v>64.842209072978306</v>
      </c>
      <c r="F5" s="1"/>
      <c r="G5" s="1">
        <v>70.984162895927597</v>
      </c>
      <c r="H5" s="1"/>
      <c r="I5" s="1">
        <v>98.49759615384616</v>
      </c>
      <c r="J5" s="1"/>
    </row>
    <row r="6" spans="1:10" x14ac:dyDescent="0.25"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5">
        <v>42734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</row>
    <row r="8" spans="1:10" x14ac:dyDescent="0.25">
      <c r="A8" t="s">
        <v>9</v>
      </c>
      <c r="B8" s="1">
        <v>53</v>
      </c>
      <c r="C8" s="1">
        <v>1810</v>
      </c>
      <c r="D8" s="1">
        <v>2.8125</v>
      </c>
      <c r="E8" s="1">
        <v>1370</v>
      </c>
      <c r="F8" s="1">
        <v>9.615384615384615</v>
      </c>
      <c r="G8" s="1">
        <v>1288</v>
      </c>
      <c r="H8" s="1">
        <v>2.2058823529411766</v>
      </c>
      <c r="I8" s="1">
        <v>1670</v>
      </c>
      <c r="J8" s="1">
        <v>2.34375</v>
      </c>
    </row>
    <row r="9" spans="1:10" x14ac:dyDescent="0.25">
      <c r="A9" t="s">
        <v>10</v>
      </c>
      <c r="B9" s="1">
        <v>53</v>
      </c>
      <c r="C9" s="1">
        <v>14.140625</v>
      </c>
      <c r="D9" s="1"/>
      <c r="E9" s="1">
        <v>8.7820512820512828</v>
      </c>
      <c r="F9" s="1"/>
      <c r="G9" s="1">
        <v>9.4705882352941178</v>
      </c>
      <c r="H9" s="1"/>
      <c r="I9" s="1">
        <v>13.046875</v>
      </c>
      <c r="J9" s="1"/>
    </row>
    <row r="10" spans="1:10" x14ac:dyDescent="0.25">
      <c r="A10" t="s">
        <v>11</v>
      </c>
      <c r="B10" s="1">
        <v>13.25</v>
      </c>
      <c r="C10" s="1">
        <v>13.25</v>
      </c>
      <c r="D10" s="1"/>
      <c r="E10" s="1">
        <v>13.25</v>
      </c>
      <c r="F10" s="1"/>
      <c r="G10" s="1">
        <v>13.25</v>
      </c>
      <c r="H10" s="1"/>
      <c r="I10" s="1">
        <v>13.25</v>
      </c>
      <c r="J10" s="1"/>
    </row>
    <row r="11" spans="1:10" x14ac:dyDescent="0.25">
      <c r="A11" t="s">
        <v>12</v>
      </c>
      <c r="B11" s="1"/>
      <c r="C11" s="1">
        <v>106.72169811320755</v>
      </c>
      <c r="D11" s="1"/>
      <c r="E11" s="1">
        <v>66.279632317368169</v>
      </c>
      <c r="F11" s="1"/>
      <c r="G11" s="1">
        <v>71.476137624861266</v>
      </c>
      <c r="H11" s="1"/>
      <c r="I11" s="1">
        <v>98.466981132075475</v>
      </c>
      <c r="J11" s="1"/>
    </row>
    <row r="12" spans="1:10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5">
        <v>42735</v>
      </c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</row>
    <row r="14" spans="1:10" x14ac:dyDescent="0.25">
      <c r="A14" t="s">
        <v>9</v>
      </c>
      <c r="B14" s="1">
        <v>52</v>
      </c>
      <c r="C14" s="1">
        <v>1902</v>
      </c>
      <c r="D14" s="1">
        <v>3.28125</v>
      </c>
      <c r="E14" s="1">
        <v>1376</v>
      </c>
      <c r="F14" s="1">
        <v>8.4615384615384617</v>
      </c>
      <c r="G14" s="1">
        <v>1326</v>
      </c>
      <c r="H14" s="1">
        <v>2.2058823529411766</v>
      </c>
      <c r="I14" s="1">
        <v>1789</v>
      </c>
      <c r="J14" s="1">
        <v>2.8125</v>
      </c>
    </row>
    <row r="15" spans="1:10" x14ac:dyDescent="0.25">
      <c r="A15" t="s">
        <v>10</v>
      </c>
      <c r="B15" s="1">
        <v>52</v>
      </c>
      <c r="C15" s="1">
        <v>14.859375</v>
      </c>
      <c r="D15" s="1"/>
      <c r="E15" s="1">
        <v>8.8205128205128212</v>
      </c>
      <c r="F15" s="1"/>
      <c r="G15" s="1">
        <v>9.75</v>
      </c>
      <c r="H15" s="1"/>
      <c r="I15" s="1">
        <v>13.9765625</v>
      </c>
      <c r="J15" s="1"/>
    </row>
    <row r="16" spans="1:10" x14ac:dyDescent="0.25">
      <c r="A16" t="s">
        <v>11</v>
      </c>
      <c r="B16" s="1">
        <v>13</v>
      </c>
      <c r="C16" s="1">
        <v>13</v>
      </c>
      <c r="D16" s="1"/>
      <c r="E16" s="1">
        <v>13</v>
      </c>
      <c r="F16" s="1"/>
      <c r="G16" s="1">
        <v>13</v>
      </c>
      <c r="H16" s="1"/>
      <c r="I16" s="1">
        <v>13</v>
      </c>
      <c r="J16" s="1"/>
    </row>
    <row r="17" spans="1:10" x14ac:dyDescent="0.25">
      <c r="A17" t="s">
        <v>12</v>
      </c>
      <c r="B17" s="1"/>
      <c r="C17" s="1">
        <v>114.30288461538463</v>
      </c>
      <c r="D17" s="1"/>
      <c r="E17" s="1">
        <v>67.850098619329387</v>
      </c>
      <c r="F17" s="1"/>
      <c r="G17" s="1">
        <v>75</v>
      </c>
      <c r="H17" s="1"/>
      <c r="I17" s="1">
        <v>107.51201923076923</v>
      </c>
      <c r="J17" s="1"/>
    </row>
    <row r="19" spans="1:10" x14ac:dyDescent="0.25">
      <c r="A19" s="5">
        <v>42736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</row>
    <row r="20" spans="1:10" x14ac:dyDescent="0.25">
      <c r="A20" t="s">
        <v>9</v>
      </c>
      <c r="B20">
        <v>52</v>
      </c>
      <c r="C20">
        <v>1911</v>
      </c>
      <c r="D20">
        <v>3.28125</v>
      </c>
      <c r="E20">
        <v>1375</v>
      </c>
      <c r="F20">
        <v>7.6923076923076916</v>
      </c>
      <c r="G20">
        <v>1340</v>
      </c>
      <c r="H20">
        <v>2.2058823529411766</v>
      </c>
      <c r="I20">
        <v>1747</v>
      </c>
      <c r="J20">
        <v>2.34375</v>
      </c>
    </row>
    <row r="21" spans="1:10" x14ac:dyDescent="0.25">
      <c r="A21" t="s">
        <v>10</v>
      </c>
      <c r="B21">
        <v>52</v>
      </c>
      <c r="C21">
        <v>14.9296875</v>
      </c>
      <c r="E21">
        <v>8.8141025641025639</v>
      </c>
      <c r="G21">
        <v>9.852941176470587</v>
      </c>
      <c r="I21">
        <v>13.6484375</v>
      </c>
    </row>
    <row r="22" spans="1:10" x14ac:dyDescent="0.25">
      <c r="A22" t="s">
        <v>11</v>
      </c>
      <c r="B22">
        <v>13</v>
      </c>
      <c r="C22">
        <v>13</v>
      </c>
      <c r="E22">
        <v>13</v>
      </c>
      <c r="G22">
        <v>13</v>
      </c>
      <c r="I22">
        <v>13</v>
      </c>
    </row>
    <row r="23" spans="1:10" x14ac:dyDescent="0.25">
      <c r="A23" t="s">
        <v>12</v>
      </c>
      <c r="C23">
        <v>114.84375</v>
      </c>
      <c r="E23">
        <v>67.800788954635109</v>
      </c>
      <c r="G23">
        <v>75.791855203619889</v>
      </c>
      <c r="I23">
        <v>104.98798076923077</v>
      </c>
    </row>
    <row r="26" spans="1:10" x14ac:dyDescent="0.25">
      <c r="A26" s="5" t="s">
        <v>35</v>
      </c>
      <c r="B26" t="s">
        <v>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</row>
    <row r="27" spans="1:10" x14ac:dyDescent="0.25">
      <c r="A27" t="s">
        <v>9</v>
      </c>
      <c r="B27" s="3">
        <f>AVERAGE(B2,B8,B14,B20)</f>
        <v>52.25</v>
      </c>
      <c r="C27" s="3">
        <f t="shared" ref="C27:J27" si="0">AVERAGE(C2,C8,C14,C20)</f>
        <v>1865.75</v>
      </c>
      <c r="D27" s="3">
        <f>AVERAGE(D2,D8,D14,D20)</f>
        <v>3.046875</v>
      </c>
      <c r="E27" s="3">
        <f t="shared" si="0"/>
        <v>1359</v>
      </c>
      <c r="F27" s="3">
        <f t="shared" si="0"/>
        <v>8.8461538461538467</v>
      </c>
      <c r="G27" s="3">
        <f t="shared" si="0"/>
        <v>1302.25</v>
      </c>
      <c r="H27" s="3">
        <f t="shared" si="0"/>
        <v>2.2058823529411766</v>
      </c>
      <c r="I27" s="3">
        <f t="shared" si="0"/>
        <v>1711.25</v>
      </c>
      <c r="J27" s="3">
        <f t="shared" si="0"/>
        <v>2.4609375</v>
      </c>
    </row>
    <row r="28" spans="1:10" x14ac:dyDescent="0.25">
      <c r="A28" t="s">
        <v>10</v>
      </c>
      <c r="B28" s="3">
        <f t="shared" ref="B28:I28" si="1">AVERAGE(B3,B9,B15,B21)</f>
        <v>52.25</v>
      </c>
      <c r="C28" s="3">
        <f t="shared" si="1"/>
        <v>14.576171875</v>
      </c>
      <c r="D28" s="3"/>
      <c r="E28" s="3">
        <f t="shared" si="1"/>
        <v>8.7115384615384617</v>
      </c>
      <c r="F28" s="3"/>
      <c r="G28" s="3">
        <f t="shared" si="1"/>
        <v>9.5753676470588225</v>
      </c>
      <c r="H28" s="3"/>
      <c r="I28" s="3">
        <f t="shared" si="1"/>
        <v>13.369140625</v>
      </c>
      <c r="J28" s="3"/>
    </row>
    <row r="29" spans="1:10" x14ac:dyDescent="0.25">
      <c r="A29" t="s">
        <v>11</v>
      </c>
      <c r="B29" s="3">
        <f t="shared" ref="B29:I29" si="2">AVERAGE(B4,B10,B16,B22)</f>
        <v>13.0625</v>
      </c>
      <c r="C29" s="3">
        <f t="shared" si="2"/>
        <v>13.0625</v>
      </c>
      <c r="D29" s="3"/>
      <c r="E29" s="3">
        <f t="shared" si="2"/>
        <v>13.0625</v>
      </c>
      <c r="F29" s="3"/>
      <c r="G29" s="3">
        <f t="shared" si="2"/>
        <v>13.0625</v>
      </c>
      <c r="H29" s="3"/>
      <c r="I29" s="3">
        <f t="shared" si="2"/>
        <v>13.0625</v>
      </c>
      <c r="J29" s="3"/>
    </row>
    <row r="30" spans="1:10" x14ac:dyDescent="0.25">
      <c r="A30" t="s">
        <v>12</v>
      </c>
      <c r="B30" s="3"/>
      <c r="C30" s="3">
        <f t="shared" ref="C30:I30" si="3">AVERAGE(C5,C11,C17,C23)</f>
        <v>111.61131395137882</v>
      </c>
      <c r="D30" s="3"/>
      <c r="E30" s="3">
        <f t="shared" si="3"/>
        <v>66.693182241077736</v>
      </c>
      <c r="F30" s="3"/>
      <c r="G30" s="3">
        <f t="shared" si="3"/>
        <v>73.313038931102184</v>
      </c>
      <c r="H30" s="3"/>
      <c r="I30" s="3">
        <f t="shared" si="3"/>
        <v>102.36614432148041</v>
      </c>
      <c r="J3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20" sqref="A20:J24"/>
    </sheetView>
  </sheetViews>
  <sheetFormatPr baseColWidth="10" defaultRowHeight="15" x14ac:dyDescent="0.25"/>
  <sheetData>
    <row r="1" spans="1:10" x14ac:dyDescent="0.25">
      <c r="A1" s="5">
        <v>42737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>
        <v>26</v>
      </c>
      <c r="C2">
        <v>822</v>
      </c>
      <c r="D2">
        <v>1.875</v>
      </c>
      <c r="E2">
        <v>550</v>
      </c>
      <c r="F2">
        <v>1.9230769230769229</v>
      </c>
      <c r="G2">
        <v>597</v>
      </c>
      <c r="H2">
        <v>1.7647058823529411</v>
      </c>
      <c r="I2">
        <v>700</v>
      </c>
      <c r="J2">
        <v>1.875</v>
      </c>
    </row>
    <row r="3" spans="1:10" x14ac:dyDescent="0.25">
      <c r="A3" t="s">
        <v>10</v>
      </c>
      <c r="B3">
        <v>26</v>
      </c>
      <c r="C3">
        <v>6.421875</v>
      </c>
      <c r="E3">
        <v>3.525641025641026</v>
      </c>
      <c r="G3">
        <v>4.3897058823529402</v>
      </c>
      <c r="I3">
        <v>5.46875</v>
      </c>
    </row>
    <row r="4" spans="1:10" x14ac:dyDescent="0.25">
      <c r="A4" t="s">
        <v>11</v>
      </c>
      <c r="B4">
        <v>6.5</v>
      </c>
      <c r="C4">
        <v>6.5</v>
      </c>
      <c r="E4">
        <v>6.5</v>
      </c>
      <c r="G4">
        <v>6.5</v>
      </c>
      <c r="I4">
        <v>6.5</v>
      </c>
    </row>
    <row r="5" spans="1:10" x14ac:dyDescent="0.25">
      <c r="A5" t="s">
        <v>12</v>
      </c>
      <c r="C5">
        <v>98.798076923076934</v>
      </c>
      <c r="E5">
        <v>54.240631163708095</v>
      </c>
      <c r="G5">
        <v>67.533936651583687</v>
      </c>
      <c r="I5">
        <v>84.134615384615387</v>
      </c>
    </row>
    <row r="7" spans="1:10" x14ac:dyDescent="0.25">
      <c r="A7" s="5">
        <v>42738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1:10" x14ac:dyDescent="0.25">
      <c r="A8" t="s">
        <v>9</v>
      </c>
      <c r="B8">
        <v>26</v>
      </c>
      <c r="C8">
        <v>880</v>
      </c>
      <c r="D8">
        <v>1.875</v>
      </c>
      <c r="E8">
        <v>607</v>
      </c>
      <c r="F8">
        <v>1.5384615384615385</v>
      </c>
      <c r="G8">
        <v>585</v>
      </c>
      <c r="H8">
        <v>1.7647058823529411</v>
      </c>
      <c r="I8">
        <v>687</v>
      </c>
      <c r="J8">
        <v>1.40625</v>
      </c>
    </row>
    <row r="9" spans="1:10" x14ac:dyDescent="0.25">
      <c r="A9" t="s">
        <v>10</v>
      </c>
      <c r="B9">
        <v>26</v>
      </c>
      <c r="C9">
        <v>6.875</v>
      </c>
      <c r="E9">
        <v>3.891025641025641</v>
      </c>
      <c r="G9">
        <v>4.3014705882352935</v>
      </c>
      <c r="I9">
        <v>5.3671875</v>
      </c>
    </row>
    <row r="10" spans="1:10" x14ac:dyDescent="0.25">
      <c r="A10" t="s">
        <v>11</v>
      </c>
      <c r="B10">
        <v>6.5</v>
      </c>
      <c r="C10">
        <v>6.5</v>
      </c>
      <c r="E10">
        <v>6.5</v>
      </c>
      <c r="G10">
        <v>6.5</v>
      </c>
      <c r="I10">
        <v>6.5</v>
      </c>
    </row>
    <row r="11" spans="1:10" x14ac:dyDescent="0.25">
      <c r="A11" t="s">
        <v>12</v>
      </c>
      <c r="C11">
        <v>105.76923076923077</v>
      </c>
      <c r="E11">
        <v>59.861932938856008</v>
      </c>
      <c r="G11">
        <v>66.176470588235276</v>
      </c>
      <c r="I11">
        <v>82.572115384615387</v>
      </c>
    </row>
    <row r="13" spans="1:10" x14ac:dyDescent="0.25">
      <c r="A13" s="5">
        <v>42739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0" x14ac:dyDescent="0.25">
      <c r="A14" t="s">
        <v>9</v>
      </c>
      <c r="B14">
        <v>26</v>
      </c>
      <c r="C14">
        <v>882</v>
      </c>
      <c r="D14">
        <v>1.875</v>
      </c>
      <c r="E14">
        <v>559</v>
      </c>
      <c r="F14">
        <v>1.1538461538461537</v>
      </c>
      <c r="G14">
        <v>494</v>
      </c>
      <c r="H14">
        <v>2.2058823529411766</v>
      </c>
      <c r="I14">
        <v>751</v>
      </c>
      <c r="J14">
        <v>1.40625</v>
      </c>
    </row>
    <row r="15" spans="1:10" x14ac:dyDescent="0.25">
      <c r="A15" t="s">
        <v>10</v>
      </c>
      <c r="B15">
        <v>26</v>
      </c>
      <c r="C15">
        <v>6.890625</v>
      </c>
      <c r="E15">
        <v>3.5833333333333335</v>
      </c>
      <c r="G15">
        <v>3.6323529411764706</v>
      </c>
      <c r="I15">
        <v>5.8671875</v>
      </c>
    </row>
    <row r="16" spans="1:10" x14ac:dyDescent="0.25">
      <c r="A16" t="s">
        <v>11</v>
      </c>
      <c r="B16">
        <v>6.5</v>
      </c>
      <c r="C16">
        <v>6.5</v>
      </c>
      <c r="E16">
        <v>6.5</v>
      </c>
      <c r="G16">
        <v>6.5</v>
      </c>
      <c r="I16">
        <v>6.5</v>
      </c>
    </row>
    <row r="17" spans="1:10" x14ac:dyDescent="0.25">
      <c r="A17" t="s">
        <v>12</v>
      </c>
      <c r="C17">
        <v>106.00961538461537</v>
      </c>
      <c r="E17">
        <v>55.128205128205131</v>
      </c>
      <c r="G17">
        <v>55.882352941176471</v>
      </c>
      <c r="I17">
        <v>90.264423076923066</v>
      </c>
    </row>
    <row r="20" spans="1:10" x14ac:dyDescent="0.25">
      <c r="A20" s="5" t="s">
        <v>35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</row>
    <row r="21" spans="1:10" x14ac:dyDescent="0.25">
      <c r="A21" t="s">
        <v>9</v>
      </c>
      <c r="B21" s="3">
        <f>AVERAGE(B2,B8,B14)</f>
        <v>26</v>
      </c>
      <c r="C21" s="3">
        <f>AVERAGE(C2,C8,C14)</f>
        <v>861.33333333333337</v>
      </c>
      <c r="D21" s="3">
        <f>AVERAGE(D2,D8,D14)</f>
        <v>1.875</v>
      </c>
      <c r="E21" s="3">
        <f t="shared" ref="E21:J24" si="0">AVERAGE(E2,E8,E14)</f>
        <v>572</v>
      </c>
      <c r="F21" s="3">
        <f t="shared" si="0"/>
        <v>1.5384615384615383</v>
      </c>
      <c r="G21" s="3">
        <f t="shared" si="0"/>
        <v>558.66666666666663</v>
      </c>
      <c r="H21" s="3">
        <f t="shared" si="0"/>
        <v>1.911764705882353</v>
      </c>
      <c r="I21" s="3">
        <f t="shared" si="0"/>
        <v>712.66666666666663</v>
      </c>
      <c r="J21" s="3">
        <f t="shared" si="0"/>
        <v>1.5625</v>
      </c>
    </row>
    <row r="22" spans="1:10" x14ac:dyDescent="0.25">
      <c r="A22" t="s">
        <v>10</v>
      </c>
      <c r="B22" s="3">
        <f>AVERAGE(B3,B9,B15)</f>
        <v>26</v>
      </c>
      <c r="C22" s="3">
        <f>AVERAGE(C3,C9,C15)</f>
        <v>6.729166666666667</v>
      </c>
      <c r="D22" s="3"/>
      <c r="E22" s="3">
        <f t="shared" si="0"/>
        <v>3.6666666666666665</v>
      </c>
      <c r="F22" s="3"/>
      <c r="G22" s="3">
        <f t="shared" si="0"/>
        <v>4.1078431372549016</v>
      </c>
      <c r="H22" s="3"/>
      <c r="I22" s="3">
        <f t="shared" si="0"/>
        <v>5.567708333333333</v>
      </c>
      <c r="J22" s="3"/>
    </row>
    <row r="23" spans="1:10" x14ac:dyDescent="0.25">
      <c r="A23" t="s">
        <v>11</v>
      </c>
      <c r="B23" s="3">
        <f>AVERAGE(B4,B10,B16)</f>
        <v>6.5</v>
      </c>
      <c r="C23" s="3">
        <f>AVERAGE(C4,C10,C16)</f>
        <v>6.5</v>
      </c>
      <c r="D23" s="3"/>
      <c r="E23" s="3">
        <f t="shared" si="0"/>
        <v>6.5</v>
      </c>
      <c r="F23" s="3"/>
      <c r="G23" s="3">
        <f t="shared" si="0"/>
        <v>6.5</v>
      </c>
      <c r="H23" s="3"/>
      <c r="I23" s="3">
        <f t="shared" si="0"/>
        <v>6.5</v>
      </c>
      <c r="J23" s="3"/>
    </row>
    <row r="24" spans="1:10" x14ac:dyDescent="0.25">
      <c r="A24" t="s">
        <v>12</v>
      </c>
      <c r="B24" s="3"/>
      <c r="C24" s="3">
        <f>AVERAGE(C5,C11,C17)</f>
        <v>103.52564102564104</v>
      </c>
      <c r="D24" s="3"/>
      <c r="E24" s="3">
        <f>AVERAGE(E5,E11,E17)</f>
        <v>56.410256410256409</v>
      </c>
      <c r="F24" s="3"/>
      <c r="G24" s="3">
        <f t="shared" si="0"/>
        <v>63.197586726998473</v>
      </c>
      <c r="H24" s="3"/>
      <c r="I24" s="3">
        <f t="shared" si="0"/>
        <v>85.65705128205127</v>
      </c>
      <c r="J2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20" sqref="A20:J24"/>
    </sheetView>
  </sheetViews>
  <sheetFormatPr baseColWidth="10" defaultRowHeight="15" x14ac:dyDescent="0.25"/>
  <cols>
    <col min="1" max="1" width="17" bestFit="1" customWidth="1"/>
    <col min="8" max="8" width="13" bestFit="1" customWidth="1"/>
    <col min="9" max="9" width="12" bestFit="1" customWidth="1"/>
    <col min="10" max="10" width="13" bestFit="1" customWidth="1"/>
  </cols>
  <sheetData>
    <row r="1" spans="1:10" x14ac:dyDescent="0.25">
      <c r="A1" s="5">
        <v>42740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x14ac:dyDescent="0.25">
      <c r="A2" s="2" t="s">
        <v>9</v>
      </c>
      <c r="B2">
        <v>13</v>
      </c>
      <c r="C2">
        <v>521</v>
      </c>
      <c r="D2">
        <v>1.875</v>
      </c>
      <c r="E2">
        <v>388</v>
      </c>
      <c r="F2">
        <v>1.1538461538461537</v>
      </c>
      <c r="G2">
        <v>315</v>
      </c>
      <c r="H2">
        <v>1.7647058823529411</v>
      </c>
      <c r="I2">
        <v>420</v>
      </c>
      <c r="J2">
        <v>1.40625</v>
      </c>
    </row>
    <row r="3" spans="1:10" x14ac:dyDescent="0.25">
      <c r="A3" s="2" t="s">
        <v>10</v>
      </c>
      <c r="B3">
        <v>13</v>
      </c>
      <c r="C3">
        <v>4.0703125</v>
      </c>
      <c r="E3">
        <v>2.4871794871794872</v>
      </c>
      <c r="G3">
        <v>2.3161764705882351</v>
      </c>
      <c r="I3">
        <v>3.28125</v>
      </c>
    </row>
    <row r="4" spans="1:10" x14ac:dyDescent="0.25">
      <c r="A4" s="2" t="s">
        <v>11</v>
      </c>
      <c r="B4">
        <v>3.25</v>
      </c>
      <c r="C4">
        <v>3.25</v>
      </c>
      <c r="E4">
        <v>3.25</v>
      </c>
      <c r="G4">
        <v>3.25</v>
      </c>
      <c r="I4">
        <v>3.25</v>
      </c>
    </row>
    <row r="5" spans="1:10" x14ac:dyDescent="0.25">
      <c r="A5" s="2" t="s">
        <v>12</v>
      </c>
      <c r="C5">
        <v>125.24038461538463</v>
      </c>
      <c r="E5">
        <v>76.528599605522686</v>
      </c>
      <c r="G5">
        <v>71.266968325791851</v>
      </c>
      <c r="I5">
        <v>100.96153846153845</v>
      </c>
    </row>
    <row r="6" spans="1:10" x14ac:dyDescent="0.25">
      <c r="A6" s="2"/>
    </row>
    <row r="7" spans="1:10" x14ac:dyDescent="0.25">
      <c r="A7" s="5">
        <v>42741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</row>
    <row r="8" spans="1:10" x14ac:dyDescent="0.25">
      <c r="A8" s="2" t="s">
        <v>9</v>
      </c>
      <c r="B8">
        <v>13</v>
      </c>
      <c r="C8">
        <v>288</v>
      </c>
      <c r="D8">
        <v>1.40625</v>
      </c>
      <c r="E8">
        <v>62</v>
      </c>
      <c r="F8">
        <v>0.38461538461538464</v>
      </c>
      <c r="G8">
        <v>83</v>
      </c>
      <c r="H8">
        <v>1.7647058823529411</v>
      </c>
      <c r="I8">
        <v>157</v>
      </c>
      <c r="J8">
        <v>0.46875</v>
      </c>
    </row>
    <row r="9" spans="1:10" x14ac:dyDescent="0.25">
      <c r="A9" s="2" t="s">
        <v>10</v>
      </c>
      <c r="B9">
        <v>13</v>
      </c>
      <c r="C9">
        <v>2.25</v>
      </c>
      <c r="E9">
        <v>0.39743589743589747</v>
      </c>
      <c r="G9">
        <v>0.61029411764705876</v>
      </c>
      <c r="I9">
        <v>1.2265625</v>
      </c>
    </row>
    <row r="10" spans="1:10" x14ac:dyDescent="0.25">
      <c r="A10" s="2" t="s">
        <v>11</v>
      </c>
      <c r="B10">
        <v>3.25</v>
      </c>
      <c r="C10">
        <v>3.25</v>
      </c>
      <c r="E10">
        <v>3.25</v>
      </c>
      <c r="G10">
        <v>3.25</v>
      </c>
      <c r="I10">
        <v>3.25</v>
      </c>
    </row>
    <row r="11" spans="1:10" x14ac:dyDescent="0.25">
      <c r="A11" s="2" t="s">
        <v>12</v>
      </c>
      <c r="C11">
        <v>69.230769230769226</v>
      </c>
      <c r="E11">
        <v>12.228796844181462</v>
      </c>
      <c r="G11">
        <v>18.778280542986423</v>
      </c>
      <c r="I11">
        <v>37.740384615384613</v>
      </c>
    </row>
    <row r="12" spans="1:10" x14ac:dyDescent="0.25">
      <c r="A12" s="2"/>
    </row>
    <row r="13" spans="1:10" x14ac:dyDescent="0.25">
      <c r="A13" s="5">
        <v>42742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</row>
    <row r="14" spans="1:10" x14ac:dyDescent="0.25">
      <c r="A14" s="2" t="s">
        <v>9</v>
      </c>
      <c r="B14">
        <v>14</v>
      </c>
      <c r="C14">
        <v>241</v>
      </c>
      <c r="D14">
        <v>1.40625</v>
      </c>
      <c r="E14">
        <v>38</v>
      </c>
      <c r="F14">
        <v>0.38461538461538464</v>
      </c>
      <c r="G14">
        <v>63</v>
      </c>
      <c r="H14">
        <v>3.0882352941176467</v>
      </c>
      <c r="I14">
        <v>111</v>
      </c>
      <c r="J14">
        <v>0.46875</v>
      </c>
    </row>
    <row r="15" spans="1:10" x14ac:dyDescent="0.25">
      <c r="A15" s="2" t="s">
        <v>10</v>
      </c>
      <c r="B15">
        <v>14</v>
      </c>
      <c r="C15">
        <v>1.8828125</v>
      </c>
      <c r="E15">
        <v>0.24358974358974358</v>
      </c>
      <c r="G15">
        <v>0.46323529411764702</v>
      </c>
      <c r="I15">
        <v>0.8671875</v>
      </c>
    </row>
    <row r="16" spans="1:10" x14ac:dyDescent="0.25">
      <c r="A16" s="2" t="s">
        <v>11</v>
      </c>
      <c r="B16">
        <v>3.5</v>
      </c>
      <c r="C16">
        <v>3.5</v>
      </c>
      <c r="E16">
        <v>3.5</v>
      </c>
      <c r="G16">
        <v>3.5</v>
      </c>
      <c r="I16">
        <v>3.5</v>
      </c>
    </row>
    <row r="17" spans="1:10" x14ac:dyDescent="0.25">
      <c r="A17" s="2" t="s">
        <v>12</v>
      </c>
      <c r="C17">
        <v>53.794642857142861</v>
      </c>
      <c r="E17">
        <v>6.9597069597069599</v>
      </c>
      <c r="G17">
        <v>13.23529411764706</v>
      </c>
      <c r="I17">
        <v>24.776785714285715</v>
      </c>
    </row>
    <row r="20" spans="1:10" x14ac:dyDescent="0.25">
      <c r="A20" s="5" t="s">
        <v>35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</row>
    <row r="21" spans="1:10" x14ac:dyDescent="0.25">
      <c r="A21" t="s">
        <v>9</v>
      </c>
      <c r="B21" s="3">
        <f>AVERAGE(B2,B8,B14)</f>
        <v>13.333333333333334</v>
      </c>
      <c r="C21" s="3">
        <f>AVERAGE(C2,C8,C14)</f>
        <v>350</v>
      </c>
      <c r="D21" s="3">
        <f>AVERAGE(D2,D8,D14)</f>
        <v>1.5625</v>
      </c>
      <c r="E21" s="3">
        <f t="shared" ref="E21:J24" si="0">AVERAGE(E2,E8,E14)</f>
        <v>162.66666666666666</v>
      </c>
      <c r="F21" s="3">
        <f t="shared" si="0"/>
        <v>0.64102564102564097</v>
      </c>
      <c r="G21" s="3">
        <f t="shared" si="0"/>
        <v>153.66666666666666</v>
      </c>
      <c r="H21" s="3">
        <f t="shared" si="0"/>
        <v>2.2058823529411762</v>
      </c>
      <c r="I21" s="3">
        <f t="shared" si="0"/>
        <v>229.33333333333334</v>
      </c>
      <c r="J21" s="3">
        <f t="shared" si="0"/>
        <v>0.78125</v>
      </c>
    </row>
    <row r="22" spans="1:10" x14ac:dyDescent="0.25">
      <c r="A22" t="s">
        <v>10</v>
      </c>
      <c r="B22" s="3">
        <f>AVERAGE(B3,B9,B15)</f>
        <v>13.333333333333334</v>
      </c>
      <c r="C22" s="3">
        <f>AVERAGE(C3,C9,C15)</f>
        <v>2.734375</v>
      </c>
      <c r="D22" s="3"/>
      <c r="E22" s="3">
        <f t="shared" si="0"/>
        <v>1.0427350427350428</v>
      </c>
      <c r="F22" s="3"/>
      <c r="G22" s="3">
        <f t="shared" si="0"/>
        <v>1.1299019607843137</v>
      </c>
      <c r="H22" s="3"/>
      <c r="I22" s="3">
        <f t="shared" si="0"/>
        <v>1.7916666666666667</v>
      </c>
      <c r="J22" s="3"/>
    </row>
    <row r="23" spans="1:10" x14ac:dyDescent="0.25">
      <c r="A23" t="s">
        <v>11</v>
      </c>
      <c r="B23" s="3">
        <f>AVERAGE(B4,B10,B16)</f>
        <v>3.3333333333333335</v>
      </c>
      <c r="C23" s="3">
        <f>AVERAGE(C4,C10,C16)</f>
        <v>3.3333333333333335</v>
      </c>
      <c r="D23" s="3"/>
      <c r="E23" s="3">
        <f t="shared" si="0"/>
        <v>3.3333333333333335</v>
      </c>
      <c r="F23" s="3"/>
      <c r="G23" s="3">
        <f t="shared" si="0"/>
        <v>3.3333333333333335</v>
      </c>
      <c r="H23" s="3"/>
      <c r="I23" s="3">
        <f t="shared" si="0"/>
        <v>3.3333333333333335</v>
      </c>
      <c r="J23" s="3"/>
    </row>
    <row r="24" spans="1:10" x14ac:dyDescent="0.25">
      <c r="A24" t="s">
        <v>12</v>
      </c>
      <c r="B24" s="3"/>
      <c r="C24" s="3">
        <f>AVERAGE(C5,C11,C17)</f>
        <v>82.755265567765576</v>
      </c>
      <c r="D24" s="3"/>
      <c r="E24" s="3">
        <f>AVERAGE(E5,E11,E17)</f>
        <v>31.90570113647037</v>
      </c>
      <c r="F24" s="3"/>
      <c r="G24" s="3">
        <f t="shared" si="0"/>
        <v>34.426847662141775</v>
      </c>
      <c r="H24" s="3"/>
      <c r="I24" s="3">
        <f t="shared" si="0"/>
        <v>54.492902930402927</v>
      </c>
      <c r="J2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20" sqref="A20:J24"/>
    </sheetView>
  </sheetViews>
  <sheetFormatPr baseColWidth="10" defaultRowHeight="15" x14ac:dyDescent="0.25"/>
  <cols>
    <col min="1" max="1" width="16.85546875" customWidth="1"/>
  </cols>
  <sheetData>
    <row r="1" spans="1:10" x14ac:dyDescent="0.25">
      <c r="A1" s="6">
        <v>42729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s="1">
        <v>104</v>
      </c>
      <c r="C2" s="1">
        <v>3814</v>
      </c>
      <c r="D2" s="1">
        <v>11.25</v>
      </c>
      <c r="E2" s="1">
        <v>2428</v>
      </c>
      <c r="F2" s="1">
        <v>25</v>
      </c>
      <c r="G2" s="1">
        <v>2839</v>
      </c>
      <c r="H2" s="1">
        <v>5.7352941176470589</v>
      </c>
      <c r="I2" s="1">
        <v>3295</v>
      </c>
      <c r="J2" s="1">
        <v>6.5625</v>
      </c>
    </row>
    <row r="3" spans="1:10" x14ac:dyDescent="0.25">
      <c r="A3" t="s">
        <v>10</v>
      </c>
      <c r="B3" s="1">
        <v>104</v>
      </c>
      <c r="C3" s="1">
        <v>29.796875</v>
      </c>
      <c r="D3" s="1"/>
      <c r="E3" s="1">
        <v>15.564102564102564</v>
      </c>
      <c r="F3" s="1"/>
      <c r="G3" s="1">
        <v>20.875</v>
      </c>
      <c r="H3" s="1"/>
      <c r="I3" s="1">
        <v>25.7421875</v>
      </c>
      <c r="J3" s="1"/>
    </row>
    <row r="4" spans="1:10" x14ac:dyDescent="0.25">
      <c r="A4" t="s">
        <v>11</v>
      </c>
      <c r="B4" s="1">
        <v>26</v>
      </c>
      <c r="C4" s="1">
        <v>26</v>
      </c>
      <c r="D4" s="1"/>
      <c r="E4" s="1">
        <v>26</v>
      </c>
      <c r="F4" s="1"/>
      <c r="G4" s="1">
        <v>26</v>
      </c>
      <c r="H4" s="1"/>
      <c r="I4" s="1">
        <v>26</v>
      </c>
      <c r="J4" s="1"/>
    </row>
    <row r="5" spans="1:10" x14ac:dyDescent="0.25">
      <c r="A5" t="s">
        <v>12</v>
      </c>
      <c r="B5" s="1"/>
      <c r="C5" s="1">
        <v>114.60336538461537</v>
      </c>
      <c r="D5" s="1"/>
      <c r="E5" s="1">
        <v>59.861932938856008</v>
      </c>
      <c r="F5" s="1"/>
      <c r="G5" s="1">
        <v>80.288461538461547</v>
      </c>
      <c r="H5" s="1"/>
      <c r="I5" s="1">
        <v>99.008413461538453</v>
      </c>
      <c r="J5" s="1"/>
    </row>
    <row r="7" spans="1:10" x14ac:dyDescent="0.25">
      <c r="A7" s="6">
        <v>42730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1:10" x14ac:dyDescent="0.25">
      <c r="A8" t="s">
        <v>9</v>
      </c>
      <c r="B8">
        <v>103</v>
      </c>
      <c r="C8">
        <v>4048</v>
      </c>
      <c r="D8">
        <v>6.5625</v>
      </c>
      <c r="E8">
        <v>2876</v>
      </c>
      <c r="F8">
        <v>23.846153846153847</v>
      </c>
      <c r="G8">
        <v>3114</v>
      </c>
      <c r="H8">
        <v>5.7352941176470589</v>
      </c>
      <c r="I8">
        <v>3813</v>
      </c>
      <c r="J8">
        <v>6.09375</v>
      </c>
    </row>
    <row r="9" spans="1:10" x14ac:dyDescent="0.25">
      <c r="A9" t="s">
        <v>10</v>
      </c>
      <c r="B9">
        <v>103</v>
      </c>
      <c r="C9">
        <v>31.625</v>
      </c>
      <c r="E9">
        <v>18.435897435897438</v>
      </c>
      <c r="G9">
        <v>22.897058823529409</v>
      </c>
      <c r="I9">
        <v>29.7890625</v>
      </c>
    </row>
    <row r="10" spans="1:10" x14ac:dyDescent="0.25">
      <c r="A10" t="s">
        <v>11</v>
      </c>
      <c r="B10">
        <v>25.75</v>
      </c>
      <c r="C10">
        <v>25.75</v>
      </c>
      <c r="E10">
        <v>25.75</v>
      </c>
      <c r="G10">
        <v>25.75</v>
      </c>
      <c r="I10">
        <v>25.75</v>
      </c>
    </row>
    <row r="11" spans="1:10" x14ac:dyDescent="0.25">
      <c r="A11" t="s">
        <v>12</v>
      </c>
      <c r="C11">
        <v>122.81553398058252</v>
      </c>
      <c r="E11">
        <v>71.595718197659949</v>
      </c>
      <c r="G11">
        <v>88.920616790405475</v>
      </c>
      <c r="I11">
        <v>115.68567961165049</v>
      </c>
    </row>
    <row r="13" spans="1:10" x14ac:dyDescent="0.25">
      <c r="A13" s="6">
        <v>42731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0" x14ac:dyDescent="0.25">
      <c r="A14" t="s">
        <v>9</v>
      </c>
      <c r="B14">
        <v>102</v>
      </c>
      <c r="C14">
        <v>4026</v>
      </c>
      <c r="D14">
        <v>6.09375</v>
      </c>
      <c r="E14">
        <v>2788</v>
      </c>
      <c r="F14">
        <v>16.153846153846153</v>
      </c>
      <c r="G14">
        <v>2922</v>
      </c>
      <c r="H14">
        <v>4.4117647058823533</v>
      </c>
      <c r="I14">
        <v>3873</v>
      </c>
      <c r="J14">
        <v>5.15625</v>
      </c>
    </row>
    <row r="15" spans="1:10" x14ac:dyDescent="0.25">
      <c r="A15" t="s">
        <v>10</v>
      </c>
      <c r="B15">
        <v>102</v>
      </c>
      <c r="C15">
        <v>31.453125</v>
      </c>
      <c r="E15">
        <v>17.871794871794872</v>
      </c>
      <c r="G15">
        <v>21.485294117647062</v>
      </c>
      <c r="I15">
        <v>30.2578125</v>
      </c>
    </row>
    <row r="16" spans="1:10" x14ac:dyDescent="0.25">
      <c r="A16" t="s">
        <v>11</v>
      </c>
      <c r="B16">
        <v>25.5</v>
      </c>
      <c r="C16">
        <v>25.5</v>
      </c>
      <c r="E16">
        <v>25.5</v>
      </c>
      <c r="G16">
        <v>25.5</v>
      </c>
      <c r="I16">
        <v>25.5</v>
      </c>
    </row>
    <row r="17" spans="1:10" x14ac:dyDescent="0.25">
      <c r="A17" t="s">
        <v>12</v>
      </c>
      <c r="C17">
        <v>123.34558823529412</v>
      </c>
      <c r="E17">
        <v>70.085470085470092</v>
      </c>
      <c r="G17">
        <v>84.256055363321821</v>
      </c>
      <c r="I17">
        <v>118.65808823529412</v>
      </c>
    </row>
    <row r="20" spans="1:10" x14ac:dyDescent="0.25">
      <c r="A20" s="5" t="s">
        <v>35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</row>
    <row r="21" spans="1:10" x14ac:dyDescent="0.25">
      <c r="A21" t="s">
        <v>9</v>
      </c>
      <c r="B21" s="3">
        <f>AVERAGE(B2,B8,B14)</f>
        <v>103</v>
      </c>
      <c r="C21" s="3">
        <f>AVERAGE(C2,C8,C14)</f>
        <v>3962.6666666666665</v>
      </c>
      <c r="D21" s="3">
        <f>AVERAGE(D2,D8,D14)</f>
        <v>7.96875</v>
      </c>
      <c r="E21" s="3">
        <f t="shared" ref="E21:J24" si="0">AVERAGE(E2,E8,E14)</f>
        <v>2697.3333333333335</v>
      </c>
      <c r="F21" s="3">
        <f t="shared" si="0"/>
        <v>21.666666666666668</v>
      </c>
      <c r="G21" s="3">
        <f t="shared" si="0"/>
        <v>2958.3333333333335</v>
      </c>
      <c r="H21" s="3">
        <f t="shared" si="0"/>
        <v>5.2941176470588234</v>
      </c>
      <c r="I21" s="3">
        <f t="shared" si="0"/>
        <v>3660.3333333333335</v>
      </c>
      <c r="J21" s="3">
        <f t="shared" si="0"/>
        <v>5.9375</v>
      </c>
    </row>
    <row r="22" spans="1:10" x14ac:dyDescent="0.25">
      <c r="A22" t="s">
        <v>10</v>
      </c>
      <c r="B22" s="3">
        <f>AVERAGE(B3,B9,B15)</f>
        <v>103</v>
      </c>
      <c r="C22" s="3">
        <f>AVERAGE(C3,C9,C15)</f>
        <v>30.958333333333332</v>
      </c>
      <c r="D22" s="3"/>
      <c r="E22" s="3">
        <f t="shared" si="0"/>
        <v>17.290598290598293</v>
      </c>
      <c r="F22" s="3"/>
      <c r="G22" s="3">
        <f t="shared" si="0"/>
        <v>21.752450980392155</v>
      </c>
      <c r="H22" s="3"/>
      <c r="I22" s="3">
        <f t="shared" si="0"/>
        <v>28.596354166666668</v>
      </c>
      <c r="J22" s="3"/>
    </row>
    <row r="23" spans="1:10" x14ac:dyDescent="0.25">
      <c r="A23" t="s">
        <v>11</v>
      </c>
      <c r="B23" s="3">
        <f>AVERAGE(B4,B10,B16)</f>
        <v>25.75</v>
      </c>
      <c r="C23" s="3">
        <f>AVERAGE(C4,C10,C16)</f>
        <v>25.75</v>
      </c>
      <c r="D23" s="3"/>
      <c r="E23" s="3">
        <f t="shared" si="0"/>
        <v>25.75</v>
      </c>
      <c r="F23" s="3"/>
      <c r="G23" s="3">
        <f t="shared" si="0"/>
        <v>25.75</v>
      </c>
      <c r="H23" s="3"/>
      <c r="I23" s="3">
        <f t="shared" si="0"/>
        <v>25.75</v>
      </c>
      <c r="J23" s="3"/>
    </row>
    <row r="24" spans="1:10" x14ac:dyDescent="0.25">
      <c r="A24" t="s">
        <v>12</v>
      </c>
      <c r="B24" s="3"/>
      <c r="C24" s="3">
        <f>AVERAGE(C5,C11,C17)</f>
        <v>120.254829200164</v>
      </c>
      <c r="D24" s="3"/>
      <c r="E24" s="3">
        <f>AVERAGE(E5,E11,E17)</f>
        <v>67.18104040732868</v>
      </c>
      <c r="F24" s="3"/>
      <c r="G24" s="3">
        <f t="shared" si="0"/>
        <v>84.488377897396276</v>
      </c>
      <c r="H24" s="3"/>
      <c r="I24" s="3">
        <f t="shared" si="0"/>
        <v>111.11739376949436</v>
      </c>
      <c r="J2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36" sqref="J36"/>
    </sheetView>
  </sheetViews>
  <sheetFormatPr baseColWidth="10" defaultRowHeight="15" x14ac:dyDescent="0.25"/>
  <cols>
    <col min="1" max="1" width="16.85546875" bestFit="1" customWidth="1"/>
  </cols>
  <sheetData>
    <row r="1" spans="1:10" x14ac:dyDescent="0.25">
      <c r="A1" s="8">
        <v>42744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>
        <v>98</v>
      </c>
      <c r="C2">
        <v>3164</v>
      </c>
      <c r="D2">
        <v>11.71875</v>
      </c>
      <c r="E2">
        <v>2446</v>
      </c>
      <c r="F2">
        <v>17.307692307692307</v>
      </c>
      <c r="G2">
        <v>1962</v>
      </c>
      <c r="H2">
        <v>10.588235294117647</v>
      </c>
      <c r="I2">
        <v>2782</v>
      </c>
      <c r="J2">
        <v>18.75</v>
      </c>
    </row>
    <row r="3" spans="1:10" x14ac:dyDescent="0.25">
      <c r="A3" t="s">
        <v>10</v>
      </c>
      <c r="B3">
        <v>98</v>
      </c>
      <c r="C3">
        <v>24.71875</v>
      </c>
      <c r="E3">
        <v>15.679487179487181</v>
      </c>
      <c r="G3">
        <v>14.426470588235293</v>
      </c>
      <c r="I3">
        <v>21.734375</v>
      </c>
    </row>
    <row r="4" spans="1:10" x14ac:dyDescent="0.25">
      <c r="A4" t="s">
        <v>11</v>
      </c>
      <c r="B4">
        <v>24.5</v>
      </c>
      <c r="C4">
        <v>24.5</v>
      </c>
      <c r="E4">
        <v>24.5</v>
      </c>
      <c r="G4">
        <v>24.5</v>
      </c>
      <c r="I4">
        <v>24.5</v>
      </c>
    </row>
    <row r="5" spans="1:10" x14ac:dyDescent="0.25">
      <c r="A5" t="s">
        <v>12</v>
      </c>
      <c r="C5">
        <v>100.89285714285714</v>
      </c>
      <c r="E5">
        <v>63.997906855049713</v>
      </c>
      <c r="G5">
        <v>58.883553421368539</v>
      </c>
      <c r="I5">
        <v>88.71173469387756</v>
      </c>
    </row>
    <row r="7" spans="1:10" x14ac:dyDescent="0.25">
      <c r="A7" s="8">
        <v>42745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1:10" x14ac:dyDescent="0.25">
      <c r="A8" t="s">
        <v>9</v>
      </c>
      <c r="B8">
        <v>97</v>
      </c>
      <c r="C8">
        <v>3686</v>
      </c>
      <c r="D8">
        <v>12.1875</v>
      </c>
      <c r="E8">
        <v>2871</v>
      </c>
      <c r="F8">
        <v>18.46153846153846</v>
      </c>
      <c r="G8">
        <v>2577</v>
      </c>
      <c r="H8">
        <v>11.02941176470588</v>
      </c>
      <c r="I8">
        <v>3305</v>
      </c>
      <c r="J8">
        <v>16.875</v>
      </c>
    </row>
    <row r="9" spans="1:10" x14ac:dyDescent="0.25">
      <c r="A9" t="s">
        <v>10</v>
      </c>
      <c r="B9">
        <v>97</v>
      </c>
      <c r="C9">
        <v>28.796875</v>
      </c>
      <c r="E9">
        <v>18.403846153846157</v>
      </c>
      <c r="G9">
        <v>18.948529411764707</v>
      </c>
      <c r="I9">
        <v>25.8203125</v>
      </c>
    </row>
    <row r="10" spans="1:10" x14ac:dyDescent="0.25">
      <c r="A10" t="s">
        <v>11</v>
      </c>
      <c r="B10">
        <v>24.25</v>
      </c>
      <c r="C10">
        <v>24.25</v>
      </c>
      <c r="E10">
        <v>24.25</v>
      </c>
      <c r="G10">
        <v>24.25</v>
      </c>
      <c r="I10">
        <v>24.25</v>
      </c>
    </row>
    <row r="11" spans="1:10" x14ac:dyDescent="0.25">
      <c r="A11" t="s">
        <v>12</v>
      </c>
      <c r="C11">
        <v>118.75</v>
      </c>
      <c r="E11">
        <v>75.892149088025391</v>
      </c>
      <c r="G11">
        <v>78.13826561552456</v>
      </c>
      <c r="I11">
        <v>106.47551546391753</v>
      </c>
    </row>
    <row r="13" spans="1:10" x14ac:dyDescent="0.25">
      <c r="A13" s="8">
        <v>42746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0" x14ac:dyDescent="0.25">
      <c r="A14" t="s">
        <v>9</v>
      </c>
      <c r="B14">
        <v>97</v>
      </c>
      <c r="C14">
        <v>3628</v>
      </c>
      <c r="D14">
        <v>11.25</v>
      </c>
      <c r="E14">
        <v>2792</v>
      </c>
      <c r="F14">
        <v>16.923076923076923</v>
      </c>
      <c r="G14">
        <v>2534</v>
      </c>
      <c r="H14">
        <v>11.470588235294118</v>
      </c>
      <c r="I14">
        <v>3259</v>
      </c>
      <c r="J14">
        <v>15.46875</v>
      </c>
    </row>
    <row r="15" spans="1:10" x14ac:dyDescent="0.25">
      <c r="A15" t="s">
        <v>10</v>
      </c>
      <c r="B15">
        <v>97</v>
      </c>
      <c r="C15">
        <v>28.34375</v>
      </c>
      <c r="E15">
        <v>17.897435897435898</v>
      </c>
      <c r="G15">
        <v>18.632352941176467</v>
      </c>
      <c r="I15">
        <v>25.4609375</v>
      </c>
    </row>
    <row r="16" spans="1:10" x14ac:dyDescent="0.25">
      <c r="A16" t="s">
        <v>11</v>
      </c>
      <c r="B16">
        <v>24.25</v>
      </c>
      <c r="C16">
        <v>24.25</v>
      </c>
      <c r="E16">
        <v>24.25</v>
      </c>
      <c r="G16">
        <v>24.25</v>
      </c>
      <c r="I16">
        <v>24.25</v>
      </c>
    </row>
    <row r="17" spans="1:10" x14ac:dyDescent="0.25">
      <c r="A17" t="s">
        <v>12</v>
      </c>
      <c r="C17">
        <v>116.88144329896907</v>
      </c>
      <c r="E17">
        <v>73.803859370869688</v>
      </c>
      <c r="G17">
        <v>76.83444511825347</v>
      </c>
      <c r="I17">
        <v>104.99355670103093</v>
      </c>
    </row>
    <row r="19" spans="1:10" x14ac:dyDescent="0.25">
      <c r="A19" s="8">
        <v>42747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</row>
    <row r="20" spans="1:10" x14ac:dyDescent="0.25">
      <c r="A20" t="s">
        <v>9</v>
      </c>
      <c r="B20">
        <v>95</v>
      </c>
      <c r="C20">
        <v>3132</v>
      </c>
      <c r="D20">
        <v>32.34375</v>
      </c>
      <c r="E20">
        <v>2536</v>
      </c>
      <c r="F20">
        <v>24.615384615384617</v>
      </c>
      <c r="G20">
        <v>2268</v>
      </c>
      <c r="H20">
        <v>22.058823529411761</v>
      </c>
      <c r="I20">
        <v>2924</v>
      </c>
      <c r="J20">
        <v>30.46875</v>
      </c>
    </row>
    <row r="21" spans="1:10" x14ac:dyDescent="0.25">
      <c r="A21" t="s">
        <v>10</v>
      </c>
      <c r="B21">
        <v>95</v>
      </c>
      <c r="C21">
        <v>24.46875</v>
      </c>
      <c r="E21">
        <v>16.256410256410259</v>
      </c>
      <c r="G21">
        <v>16.676470588235293</v>
      </c>
      <c r="I21">
        <v>22.84375</v>
      </c>
    </row>
    <row r="22" spans="1:10" x14ac:dyDescent="0.25">
      <c r="A22" t="s">
        <v>11</v>
      </c>
      <c r="B22">
        <v>23.75</v>
      </c>
      <c r="C22">
        <v>23.75</v>
      </c>
      <c r="E22">
        <v>23.75</v>
      </c>
      <c r="G22">
        <v>23.75</v>
      </c>
      <c r="I22">
        <v>23.75</v>
      </c>
    </row>
    <row r="23" spans="1:10" x14ac:dyDescent="0.25">
      <c r="A23" t="s">
        <v>12</v>
      </c>
      <c r="C23">
        <v>103.02631578947367</v>
      </c>
      <c r="E23">
        <v>68.448043184885293</v>
      </c>
      <c r="G23">
        <v>70.216718266253864</v>
      </c>
      <c r="I23">
        <v>96.184210526315795</v>
      </c>
    </row>
    <row r="26" spans="1:10" x14ac:dyDescent="0.25">
      <c r="A26" s="5" t="s">
        <v>35</v>
      </c>
      <c r="B26" t="s">
        <v>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</row>
    <row r="27" spans="1:10" x14ac:dyDescent="0.25">
      <c r="A27" t="s">
        <v>9</v>
      </c>
      <c r="B27" s="3">
        <f>AVERAGE(B2,B8,B14,B20)</f>
        <v>96.75</v>
      </c>
      <c r="C27" s="3">
        <f t="shared" ref="C27:J27" si="0">AVERAGE(C2,C8,C14,C20)</f>
        <v>3402.5</v>
      </c>
      <c r="D27" s="3">
        <f>AVERAGE(D2,D8,D14,D20)</f>
        <v>16.875</v>
      </c>
      <c r="E27" s="3">
        <f t="shared" si="0"/>
        <v>2661.25</v>
      </c>
      <c r="F27" s="3">
        <f t="shared" si="0"/>
        <v>19.326923076923077</v>
      </c>
      <c r="G27" s="3">
        <f t="shared" si="0"/>
        <v>2335.25</v>
      </c>
      <c r="H27" s="3">
        <f t="shared" si="0"/>
        <v>13.786764705882351</v>
      </c>
      <c r="I27" s="3">
        <f t="shared" si="0"/>
        <v>3067.5</v>
      </c>
      <c r="J27" s="3">
        <f t="shared" si="0"/>
        <v>20.390625</v>
      </c>
    </row>
    <row r="28" spans="1:10" x14ac:dyDescent="0.25">
      <c r="A28" t="s">
        <v>10</v>
      </c>
      <c r="B28" s="3">
        <f>AVERAGE(B3,B9,B15,B21)</f>
        <v>96.75</v>
      </c>
      <c r="C28" s="3">
        <f t="shared" ref="C28:I30" si="1">AVERAGE(C3,C9,C15,C21)</f>
        <v>26.58203125</v>
      </c>
      <c r="D28" s="3"/>
      <c r="E28" s="3">
        <f t="shared" si="1"/>
        <v>17.059294871794872</v>
      </c>
      <c r="F28" s="3"/>
      <c r="G28" s="3">
        <f t="shared" si="1"/>
        <v>17.170955882352938</v>
      </c>
      <c r="H28" s="3"/>
      <c r="I28" s="3">
        <f t="shared" si="1"/>
        <v>23.96484375</v>
      </c>
      <c r="J28" s="3"/>
    </row>
    <row r="29" spans="1:10" x14ac:dyDescent="0.25">
      <c r="A29" t="s">
        <v>11</v>
      </c>
      <c r="B29" s="3">
        <f>AVERAGE(B4,B10,B16,B22)</f>
        <v>24.1875</v>
      </c>
      <c r="C29" s="3">
        <f t="shared" si="1"/>
        <v>24.1875</v>
      </c>
      <c r="D29" s="3"/>
      <c r="E29" s="3">
        <f t="shared" si="1"/>
        <v>24.1875</v>
      </c>
      <c r="F29" s="3"/>
      <c r="G29" s="3">
        <f t="shared" si="1"/>
        <v>24.1875</v>
      </c>
      <c r="H29" s="3"/>
      <c r="I29" s="3">
        <f t="shared" si="1"/>
        <v>24.1875</v>
      </c>
      <c r="J29" s="3"/>
    </row>
    <row r="30" spans="1:10" x14ac:dyDescent="0.25">
      <c r="A30" t="s">
        <v>12</v>
      </c>
      <c r="B30" s="3"/>
      <c r="C30" s="3">
        <f t="shared" si="1"/>
        <v>109.88765405782496</v>
      </c>
      <c r="D30" s="3"/>
      <c r="E30" s="3">
        <f t="shared" si="1"/>
        <v>70.535489624707523</v>
      </c>
      <c r="F30" s="3"/>
      <c r="G30" s="3">
        <f t="shared" si="1"/>
        <v>71.018245605350103</v>
      </c>
      <c r="H30" s="3"/>
      <c r="I30" s="3">
        <f>AVERAGE(I5,I11,I17,I23)</f>
        <v>99.091254346285453</v>
      </c>
      <c r="J3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24" sqref="A20:J24"/>
    </sheetView>
  </sheetViews>
  <sheetFormatPr baseColWidth="10" defaultRowHeight="15" x14ac:dyDescent="0.25"/>
  <cols>
    <col min="9" max="9" width="12" bestFit="1" customWidth="1"/>
  </cols>
  <sheetData>
    <row r="1" spans="1:10" x14ac:dyDescent="0.25">
      <c r="A1" s="5">
        <v>42748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>
        <v>97</v>
      </c>
      <c r="C2">
        <v>3119</v>
      </c>
      <c r="D2">
        <v>32.8125</v>
      </c>
      <c r="E2">
        <v>2523</v>
      </c>
      <c r="F2">
        <v>23.461538461538463</v>
      </c>
      <c r="G2">
        <v>2160</v>
      </c>
      <c r="H2">
        <v>22.058823529411761</v>
      </c>
      <c r="I2">
        <v>2855</v>
      </c>
      <c r="J2">
        <v>28.125</v>
      </c>
    </row>
    <row r="3" spans="1:10" x14ac:dyDescent="0.25">
      <c r="A3" t="s">
        <v>10</v>
      </c>
      <c r="B3">
        <v>97</v>
      </c>
      <c r="C3">
        <v>24.3671875</v>
      </c>
      <c r="E3">
        <v>16.173076923076923</v>
      </c>
      <c r="G3">
        <v>15.882352941176471</v>
      </c>
      <c r="I3">
        <v>22.3046875</v>
      </c>
    </row>
    <row r="4" spans="1:10" x14ac:dyDescent="0.25">
      <c r="A4" t="s">
        <v>11</v>
      </c>
      <c r="B4">
        <v>24.25</v>
      </c>
      <c r="C4">
        <v>24.25</v>
      </c>
      <c r="E4">
        <v>24.25</v>
      </c>
      <c r="G4">
        <v>24.25</v>
      </c>
      <c r="I4">
        <v>24.25</v>
      </c>
    </row>
    <row r="5" spans="1:10" x14ac:dyDescent="0.25">
      <c r="A5" t="s">
        <v>12</v>
      </c>
      <c r="C5">
        <v>100.48324742268042</v>
      </c>
      <c r="E5">
        <v>66.693100713719261</v>
      </c>
      <c r="G5">
        <v>65.494238932686471</v>
      </c>
      <c r="I5">
        <v>91.978092783505147</v>
      </c>
    </row>
    <row r="7" spans="1:10" x14ac:dyDescent="0.25">
      <c r="A7" s="5">
        <v>42749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1:10" x14ac:dyDescent="0.25">
      <c r="A8" t="s">
        <v>9</v>
      </c>
      <c r="B8">
        <v>94</v>
      </c>
      <c r="C8">
        <v>2899</v>
      </c>
      <c r="D8">
        <v>29.0625</v>
      </c>
      <c r="E8">
        <v>2476</v>
      </c>
      <c r="F8">
        <v>23.461538461538463</v>
      </c>
      <c r="G8">
        <v>2139</v>
      </c>
      <c r="H8">
        <v>20.735294117647058</v>
      </c>
      <c r="I8">
        <v>2830</v>
      </c>
      <c r="J8">
        <v>27.65625</v>
      </c>
    </row>
    <row r="9" spans="1:10" x14ac:dyDescent="0.25">
      <c r="A9" t="s">
        <v>10</v>
      </c>
      <c r="B9">
        <v>94</v>
      </c>
      <c r="C9">
        <v>22.6484375</v>
      </c>
      <c r="E9">
        <v>15.871794871794874</v>
      </c>
      <c r="G9">
        <v>15.727941176470587</v>
      </c>
      <c r="I9">
        <v>22.109375</v>
      </c>
    </row>
    <row r="10" spans="1:10" x14ac:dyDescent="0.25">
      <c r="A10" t="s">
        <v>11</v>
      </c>
      <c r="B10">
        <v>23.5</v>
      </c>
      <c r="C10">
        <v>23.5</v>
      </c>
      <c r="E10">
        <v>23.5</v>
      </c>
      <c r="G10">
        <v>23.5</v>
      </c>
      <c r="I10">
        <v>23.5</v>
      </c>
    </row>
    <row r="11" spans="1:10" x14ac:dyDescent="0.25">
      <c r="A11" t="s">
        <v>12</v>
      </c>
      <c r="C11">
        <v>96.376329787234042</v>
      </c>
      <c r="E11">
        <v>67.539552645935629</v>
      </c>
      <c r="G11">
        <v>66.927409261576969</v>
      </c>
      <c r="I11">
        <v>94.082446808510639</v>
      </c>
    </row>
    <row r="13" spans="1:10" x14ac:dyDescent="0.25">
      <c r="A13" s="5">
        <v>42750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0" x14ac:dyDescent="0.25">
      <c r="A14" t="s">
        <v>9</v>
      </c>
      <c r="B14">
        <v>94</v>
      </c>
      <c r="C14">
        <v>3001</v>
      </c>
      <c r="D14">
        <v>47.34375</v>
      </c>
      <c r="E14">
        <v>2542</v>
      </c>
      <c r="F14">
        <v>23.076923076923077</v>
      </c>
      <c r="G14">
        <v>2199</v>
      </c>
      <c r="H14">
        <v>21.176470588235293</v>
      </c>
      <c r="I14">
        <v>2934</v>
      </c>
      <c r="J14">
        <v>28.59375</v>
      </c>
    </row>
    <row r="15" spans="1:10" x14ac:dyDescent="0.25">
      <c r="A15" t="s">
        <v>10</v>
      </c>
      <c r="B15">
        <v>94</v>
      </c>
      <c r="C15">
        <v>23.4453125</v>
      </c>
      <c r="E15">
        <v>16.294871794871796</v>
      </c>
      <c r="G15">
        <v>16.169117647058822</v>
      </c>
      <c r="I15">
        <v>22.921875</v>
      </c>
    </row>
    <row r="16" spans="1:10" x14ac:dyDescent="0.25">
      <c r="A16" t="s">
        <v>11</v>
      </c>
      <c r="B16">
        <v>23.5</v>
      </c>
      <c r="C16">
        <v>23.5</v>
      </c>
      <c r="E16">
        <v>23.5</v>
      </c>
      <c r="G16">
        <v>23.5</v>
      </c>
      <c r="I16">
        <v>23.5</v>
      </c>
    </row>
    <row r="17" spans="1:10" x14ac:dyDescent="0.25">
      <c r="A17" t="s">
        <v>12</v>
      </c>
      <c r="C17">
        <v>99.767287234042556</v>
      </c>
      <c r="E17">
        <v>69.339879978177848</v>
      </c>
      <c r="G17">
        <v>68.804755944931159</v>
      </c>
      <c r="I17">
        <v>97.539893617021278</v>
      </c>
    </row>
    <row r="20" spans="1:10" x14ac:dyDescent="0.25">
      <c r="A20" s="5" t="s">
        <v>35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</row>
    <row r="21" spans="1:10" x14ac:dyDescent="0.25">
      <c r="A21" t="s">
        <v>9</v>
      </c>
      <c r="B21" s="3">
        <f>AVERAGE(B2,B8,B14)</f>
        <v>95</v>
      </c>
      <c r="C21" s="3">
        <f>AVERAGE(C2,C8,C14)</f>
        <v>3006.3333333333335</v>
      </c>
      <c r="D21" s="3">
        <f>AVERAGE(D2,D8,D14)</f>
        <v>36.40625</v>
      </c>
      <c r="E21" s="3">
        <f t="shared" ref="E21:J24" si="0">AVERAGE(E2,E8,E14)</f>
        <v>2513.6666666666665</v>
      </c>
      <c r="F21" s="3">
        <f t="shared" si="0"/>
        <v>23.333333333333332</v>
      </c>
      <c r="G21" s="3">
        <f t="shared" si="0"/>
        <v>2166</v>
      </c>
      <c r="H21" s="3">
        <f t="shared" si="0"/>
        <v>21.323529411764707</v>
      </c>
      <c r="I21" s="3">
        <f t="shared" si="0"/>
        <v>2873</v>
      </c>
      <c r="J21" s="3">
        <f t="shared" si="0"/>
        <v>28.125</v>
      </c>
    </row>
    <row r="22" spans="1:10" x14ac:dyDescent="0.25">
      <c r="A22" t="s">
        <v>10</v>
      </c>
      <c r="B22" s="3">
        <f>AVERAGE(B3,B9,B15)</f>
        <v>95</v>
      </c>
      <c r="C22" s="3">
        <f>AVERAGE(C3,C9,C15)</f>
        <v>23.486979166666668</v>
      </c>
      <c r="D22" s="3"/>
      <c r="E22" s="3">
        <f t="shared" si="0"/>
        <v>16.113247863247864</v>
      </c>
      <c r="F22" s="3"/>
      <c r="G22" s="3">
        <f t="shared" si="0"/>
        <v>15.926470588235295</v>
      </c>
      <c r="H22" s="3"/>
      <c r="I22" s="3">
        <f t="shared" si="0"/>
        <v>22.4453125</v>
      </c>
      <c r="J22" s="3"/>
    </row>
    <row r="23" spans="1:10" x14ac:dyDescent="0.25">
      <c r="A23" t="s">
        <v>11</v>
      </c>
      <c r="B23" s="3">
        <f>AVERAGE(B4,B10,B16)</f>
        <v>23.75</v>
      </c>
      <c r="C23" s="3">
        <f>AVERAGE(C4,C10,C16)</f>
        <v>23.75</v>
      </c>
      <c r="D23" s="3"/>
      <c r="E23" s="3">
        <f t="shared" si="0"/>
        <v>23.75</v>
      </c>
      <c r="F23" s="3"/>
      <c r="G23" s="3">
        <f t="shared" si="0"/>
        <v>23.75</v>
      </c>
      <c r="H23" s="3"/>
      <c r="I23" s="3">
        <f t="shared" si="0"/>
        <v>23.75</v>
      </c>
      <c r="J23" s="3"/>
    </row>
    <row r="24" spans="1:10" x14ac:dyDescent="0.25">
      <c r="A24" t="s">
        <v>12</v>
      </c>
      <c r="B24" s="3"/>
      <c r="C24" s="3">
        <f>AVERAGE(C5,C11,C17)</f>
        <v>98.875621481319001</v>
      </c>
      <c r="D24" s="3"/>
      <c r="E24" s="3">
        <f>AVERAGE(E5,E11,E17)</f>
        <v>67.857511112610908</v>
      </c>
      <c r="F24" s="3"/>
      <c r="G24" s="3">
        <f t="shared" si="0"/>
        <v>67.0754680463982</v>
      </c>
      <c r="H24" s="3"/>
      <c r="I24" s="3">
        <f t="shared" si="0"/>
        <v>94.533477736345688</v>
      </c>
      <c r="J2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24" sqref="A20:J24"/>
    </sheetView>
  </sheetViews>
  <sheetFormatPr baseColWidth="10" defaultRowHeight="15" x14ac:dyDescent="0.25"/>
  <sheetData>
    <row r="1" spans="1:10" x14ac:dyDescent="0.25">
      <c r="A1" s="5">
        <v>42751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>
        <v>91</v>
      </c>
      <c r="C2">
        <v>3128</v>
      </c>
      <c r="D2">
        <v>36.5625</v>
      </c>
      <c r="E2">
        <v>2566</v>
      </c>
      <c r="F2">
        <v>23.461538461538463</v>
      </c>
      <c r="G2">
        <v>2331</v>
      </c>
      <c r="H2">
        <v>24.705882352941174</v>
      </c>
      <c r="I2">
        <v>2935</v>
      </c>
      <c r="J2">
        <v>35.15625</v>
      </c>
    </row>
    <row r="3" spans="1:10" x14ac:dyDescent="0.25">
      <c r="A3" t="s">
        <v>10</v>
      </c>
      <c r="B3">
        <v>91</v>
      </c>
      <c r="C3">
        <v>24.4375</v>
      </c>
      <c r="E3">
        <v>16.448717948717949</v>
      </c>
      <c r="G3">
        <v>17.139705882352942</v>
      </c>
      <c r="I3">
        <v>22.9296875</v>
      </c>
    </row>
    <row r="4" spans="1:10" x14ac:dyDescent="0.25">
      <c r="A4" t="s">
        <v>11</v>
      </c>
      <c r="B4">
        <v>22.75</v>
      </c>
      <c r="C4">
        <v>22.75</v>
      </c>
      <c r="E4">
        <v>22.75</v>
      </c>
      <c r="G4">
        <v>22.75</v>
      </c>
      <c r="I4">
        <v>22.75</v>
      </c>
    </row>
    <row r="5" spans="1:10" x14ac:dyDescent="0.25">
      <c r="A5" t="s">
        <v>12</v>
      </c>
      <c r="C5">
        <v>107.41758241758241</v>
      </c>
      <c r="E5">
        <v>72.302056917441533</v>
      </c>
      <c r="G5">
        <v>75.339366515837099</v>
      </c>
      <c r="I5">
        <v>100.78983516483517</v>
      </c>
    </row>
    <row r="7" spans="1:10" x14ac:dyDescent="0.25">
      <c r="A7" s="5">
        <v>42752</v>
      </c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1:10" x14ac:dyDescent="0.25">
      <c r="A8" t="s">
        <v>9</v>
      </c>
      <c r="B8">
        <v>92</v>
      </c>
      <c r="C8">
        <v>2756</v>
      </c>
      <c r="D8">
        <v>39.375</v>
      </c>
      <c r="E8">
        <v>2399</v>
      </c>
      <c r="F8">
        <v>25.76923076923077</v>
      </c>
      <c r="G8">
        <v>2040</v>
      </c>
      <c r="H8">
        <v>24.264705882352942</v>
      </c>
      <c r="I8">
        <v>2604</v>
      </c>
      <c r="J8">
        <v>30</v>
      </c>
    </row>
    <row r="9" spans="1:10" x14ac:dyDescent="0.25">
      <c r="A9" t="s">
        <v>10</v>
      </c>
      <c r="B9">
        <v>92</v>
      </c>
      <c r="C9">
        <v>21.53125</v>
      </c>
      <c r="E9">
        <v>15.37820512820513</v>
      </c>
      <c r="G9">
        <v>15</v>
      </c>
      <c r="I9">
        <v>20.34375</v>
      </c>
    </row>
    <row r="10" spans="1:10" x14ac:dyDescent="0.25">
      <c r="A10" t="s">
        <v>11</v>
      </c>
      <c r="B10">
        <v>23</v>
      </c>
      <c r="C10">
        <v>23</v>
      </c>
      <c r="E10">
        <v>23</v>
      </c>
      <c r="G10">
        <v>23</v>
      </c>
      <c r="I10">
        <v>23</v>
      </c>
    </row>
    <row r="11" spans="1:10" x14ac:dyDescent="0.25">
      <c r="A11" t="s">
        <v>12</v>
      </c>
      <c r="C11">
        <v>93.614130434782609</v>
      </c>
      <c r="E11">
        <v>66.861761426978831</v>
      </c>
      <c r="G11">
        <v>65.217391304347828</v>
      </c>
      <c r="I11">
        <v>88.451086956521735</v>
      </c>
    </row>
    <row r="13" spans="1:10" x14ac:dyDescent="0.25">
      <c r="A13" s="5">
        <v>42753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0" x14ac:dyDescent="0.25">
      <c r="A14" t="s">
        <v>9</v>
      </c>
      <c r="B14">
        <v>92</v>
      </c>
      <c r="C14">
        <v>2564</v>
      </c>
      <c r="D14">
        <v>35.15625</v>
      </c>
      <c r="E14">
        <v>2027</v>
      </c>
      <c r="F14">
        <v>25.384615384615383</v>
      </c>
      <c r="G14">
        <v>1906</v>
      </c>
      <c r="H14">
        <v>23.382352941176467</v>
      </c>
      <c r="I14">
        <v>2491</v>
      </c>
      <c r="J14">
        <v>29.53125</v>
      </c>
    </row>
    <row r="15" spans="1:10" x14ac:dyDescent="0.25">
      <c r="A15" t="s">
        <v>10</v>
      </c>
      <c r="B15">
        <v>92</v>
      </c>
      <c r="C15">
        <v>20.03125</v>
      </c>
      <c r="E15">
        <v>12.993589743589745</v>
      </c>
      <c r="G15">
        <v>14.01470588235294</v>
      </c>
      <c r="I15">
        <v>19.4609375</v>
      </c>
    </row>
    <row r="16" spans="1:10" x14ac:dyDescent="0.25">
      <c r="A16" t="s">
        <v>11</v>
      </c>
      <c r="B16">
        <v>23</v>
      </c>
      <c r="C16">
        <v>23</v>
      </c>
      <c r="E16">
        <v>23</v>
      </c>
      <c r="G16">
        <v>23</v>
      </c>
      <c r="I16">
        <v>23</v>
      </c>
    </row>
    <row r="17" spans="1:10" x14ac:dyDescent="0.25">
      <c r="A17" t="s">
        <v>12</v>
      </c>
      <c r="C17">
        <v>87.092391304347828</v>
      </c>
      <c r="E17">
        <v>56.493868450390195</v>
      </c>
      <c r="G17">
        <v>60.933503836317129</v>
      </c>
      <c r="I17">
        <v>84.612771739130437</v>
      </c>
    </row>
    <row r="20" spans="1:10" x14ac:dyDescent="0.25">
      <c r="A20" s="5" t="s">
        <v>35</v>
      </c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</row>
    <row r="21" spans="1:10" x14ac:dyDescent="0.25">
      <c r="A21" t="s">
        <v>9</v>
      </c>
      <c r="B21" s="3">
        <f>AVERAGE(B2,B8,B14)</f>
        <v>91.666666666666671</v>
      </c>
      <c r="C21" s="3">
        <f>AVERAGE(C2,C8,C14)</f>
        <v>2816</v>
      </c>
      <c r="D21" s="3">
        <f>AVERAGE(D2,D8,D14)</f>
        <v>37.03125</v>
      </c>
      <c r="E21" s="3">
        <f t="shared" ref="E21:J21" si="0">AVERAGE(E2,E8,E14)</f>
        <v>2330.6666666666665</v>
      </c>
      <c r="F21" s="3">
        <f t="shared" si="0"/>
        <v>24.871794871794872</v>
      </c>
      <c r="G21" s="3">
        <f t="shared" si="0"/>
        <v>2092.3333333333335</v>
      </c>
      <c r="H21" s="3">
        <f t="shared" si="0"/>
        <v>24.117647058823525</v>
      </c>
      <c r="I21" s="3">
        <f t="shared" si="0"/>
        <v>2676.6666666666665</v>
      </c>
      <c r="J21" s="3">
        <f t="shared" si="0"/>
        <v>31.5625</v>
      </c>
    </row>
    <row r="22" spans="1:10" x14ac:dyDescent="0.25">
      <c r="A22" t="s">
        <v>10</v>
      </c>
      <c r="B22" s="3">
        <f>AVERAGE(B3,B9,B15)</f>
        <v>91.666666666666671</v>
      </c>
      <c r="C22" s="3">
        <f>AVERAGE(C3,C9,C15)</f>
        <v>22</v>
      </c>
      <c r="D22" s="3"/>
      <c r="E22" s="3">
        <f t="shared" ref="E22:I22" si="1">AVERAGE(E3,E9,E15)</f>
        <v>14.940170940170942</v>
      </c>
      <c r="F22" s="3"/>
      <c r="G22" s="3">
        <f t="shared" si="1"/>
        <v>15.384803921568627</v>
      </c>
      <c r="H22" s="3"/>
      <c r="I22" s="3">
        <f t="shared" si="1"/>
        <v>20.911458333333332</v>
      </c>
      <c r="J22" s="3"/>
    </row>
    <row r="23" spans="1:10" x14ac:dyDescent="0.25">
      <c r="A23" t="s">
        <v>11</v>
      </c>
      <c r="B23" s="3">
        <f>AVERAGE(B4,B10,B16)</f>
        <v>22.916666666666668</v>
      </c>
      <c r="C23" s="3">
        <f>AVERAGE(C4,C10,C16)</f>
        <v>22.916666666666668</v>
      </c>
      <c r="D23" s="3"/>
      <c r="E23" s="3">
        <f t="shared" ref="E23:I24" si="2">AVERAGE(E4,E10,E16)</f>
        <v>22.916666666666668</v>
      </c>
      <c r="F23" s="3"/>
      <c r="G23" s="3">
        <f t="shared" si="2"/>
        <v>22.916666666666668</v>
      </c>
      <c r="H23" s="3"/>
      <c r="I23" s="3">
        <f t="shared" si="2"/>
        <v>22.916666666666668</v>
      </c>
      <c r="J23" s="3"/>
    </row>
    <row r="24" spans="1:10" x14ac:dyDescent="0.25">
      <c r="A24" t="s">
        <v>12</v>
      </c>
      <c r="B24" s="3"/>
      <c r="C24" s="3">
        <f>AVERAGE(C5,C11,C17)</f>
        <v>96.041368052237615</v>
      </c>
      <c r="D24" s="3"/>
      <c r="E24" s="3">
        <f>AVERAGE(E5,E11,E17)</f>
        <v>65.219228931603524</v>
      </c>
      <c r="F24" s="3"/>
      <c r="G24" s="3">
        <f t="shared" si="2"/>
        <v>67.163420552167352</v>
      </c>
      <c r="H24" s="3"/>
      <c r="I24" s="3">
        <f t="shared" si="2"/>
        <v>91.284564620162442</v>
      </c>
      <c r="J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P1. 5 min-8 riegos</vt:lpstr>
      <vt:lpstr>P2. 5 min-4 riegos</vt:lpstr>
      <vt:lpstr>P3. 5 min-2 riegos</vt:lpstr>
      <vt:lpstr>P4. 5 min-1 riego</vt:lpstr>
      <vt:lpstr>P5. 5 min-8 riego (idem. P1)</vt:lpstr>
      <vt:lpstr>P6. 10 min - 4 riego</vt:lpstr>
      <vt:lpstr>P7. 20 min - 2 riegos</vt:lpstr>
      <vt:lpstr>P8. 40 min - 1 riego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 FS</cp:lastModifiedBy>
  <dcterms:created xsi:type="dcterms:W3CDTF">2017-03-23T11:13:11Z</dcterms:created>
  <dcterms:modified xsi:type="dcterms:W3CDTF">2024-01-15T09:50:37Z</dcterms:modified>
</cp:coreProperties>
</file>